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k-starcevic\OFIRP\3. SANDRA\Priprema za rebalans\2025\REBALANS ODOBREN\Za UV\"/>
    </mc:Choice>
  </mc:AlternateContent>
  <xr:revisionPtr revIDLastSave="0" documentId="13_ncr:1_{77F3C814-EDB1-4854-A558-F3871DCC433B}" xr6:coauthVersionLast="37" xr6:coauthVersionMax="37" xr10:uidLastSave="{00000000-0000-0000-0000-000000000000}"/>
  <bookViews>
    <workbookView xWindow="0" yWindow="0" windowWidth="28800" windowHeight="11505" tabRatio="1000" xr2:uid="{76692F5C-D279-49FC-BFC6-D755E5ED75CE}"/>
  </bookViews>
  <sheets>
    <sheet name="OPĆI DIO" sheetId="1" r:id="rId1"/>
    <sheet name="PLAN PRIHODA" sheetId="3" r:id="rId2"/>
    <sheet name="IZVORI FINANCIRANJA" sheetId="2" r:id="rId3"/>
    <sheet name="PLAN RASHODA" sheetId="5" r:id="rId4"/>
  </sheets>
  <definedNames>
    <definedName name="_xlnm._FilterDatabase" localSheetId="1" hidden="1">'PLAN PRIHODA'!$A$8:$K$39</definedName>
    <definedName name="_xlnm._FilterDatabase" localSheetId="3" hidden="1">'PLAN RASHODA'!$A$5:$I$271</definedName>
    <definedName name="_xlnm.Print_Area" localSheetId="3">'PLAN RASHODA'!$A$1:$F$271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3" l="1"/>
  <c r="D34" i="3"/>
  <c r="D33" i="3" s="1"/>
  <c r="D32" i="3" s="1"/>
  <c r="E7" i="1" s="1"/>
  <c r="C34" i="3"/>
  <c r="C33" i="3" s="1"/>
  <c r="C32" i="3" s="1"/>
  <c r="D7" i="1" s="1"/>
  <c r="E33" i="3"/>
  <c r="E32" i="3" s="1"/>
  <c r="F7" i="1" s="1"/>
  <c r="E15" i="1" l="1"/>
  <c r="E14" i="1"/>
  <c r="E27" i="3" l="1"/>
  <c r="E23" i="3" l="1"/>
  <c r="E22" i="3"/>
  <c r="D20" i="3"/>
  <c r="C20" i="3"/>
  <c r="E21" i="3"/>
  <c r="E20" i="3" l="1"/>
  <c r="F271" i="5"/>
  <c r="D249" i="5"/>
  <c r="E249" i="5"/>
  <c r="C249" i="5"/>
  <c r="D246" i="5"/>
  <c r="E246" i="5"/>
  <c r="C246" i="5"/>
  <c r="F258" i="5"/>
  <c r="D256" i="5"/>
  <c r="E256" i="5"/>
  <c r="F256" i="5"/>
  <c r="D243" i="5"/>
  <c r="E243" i="5"/>
  <c r="F265" i="5"/>
  <c r="F263" i="5"/>
  <c r="F262" i="5"/>
  <c r="F257" i="5"/>
  <c r="F255" i="5"/>
  <c r="F253" i="5"/>
  <c r="F252" i="5"/>
  <c r="F251" i="5"/>
  <c r="F250" i="5"/>
  <c r="F249" i="5" s="1"/>
  <c r="F248" i="5"/>
  <c r="F241" i="5"/>
  <c r="F247" i="5"/>
  <c r="F245" i="5"/>
  <c r="F244" i="5"/>
  <c r="F239" i="5"/>
  <c r="F233" i="5"/>
  <c r="F232" i="5" s="1"/>
  <c r="F231" i="5" s="1"/>
  <c r="E232" i="5"/>
  <c r="D232" i="5"/>
  <c r="C232" i="5"/>
  <c r="C231" i="5" s="1"/>
  <c r="E231" i="5"/>
  <c r="D231" i="5"/>
  <c r="F230" i="5"/>
  <c r="F229" i="5"/>
  <c r="F223" i="5"/>
  <c r="F220" i="5"/>
  <c r="F218" i="5"/>
  <c r="F217" i="5"/>
  <c r="F216" i="5"/>
  <c r="F214" i="5"/>
  <c r="F213" i="5"/>
  <c r="F207" i="5"/>
  <c r="D180" i="5"/>
  <c r="E180" i="5"/>
  <c r="C180" i="5"/>
  <c r="D176" i="5"/>
  <c r="E176" i="5"/>
  <c r="D201" i="5"/>
  <c r="E201" i="5"/>
  <c r="D199" i="5"/>
  <c r="E199" i="5"/>
  <c r="D197" i="5"/>
  <c r="E197" i="5"/>
  <c r="F197" i="5"/>
  <c r="C197" i="5"/>
  <c r="F202" i="5"/>
  <c r="F201" i="5" s="1"/>
  <c r="C201" i="5"/>
  <c r="F200" i="5"/>
  <c r="F199" i="5" s="1"/>
  <c r="F198" i="5"/>
  <c r="D183" i="5"/>
  <c r="E183" i="5"/>
  <c r="C183" i="5"/>
  <c r="F193" i="5"/>
  <c r="F191" i="5"/>
  <c r="F189" i="5"/>
  <c r="F188" i="5"/>
  <c r="F187" i="5"/>
  <c r="F186" i="5"/>
  <c r="F185" i="5"/>
  <c r="F184" i="5"/>
  <c r="F182" i="5"/>
  <c r="F181" i="5"/>
  <c r="F180" i="5" s="1"/>
  <c r="F179" i="5"/>
  <c r="F178" i="5"/>
  <c r="F177" i="5"/>
  <c r="F174" i="5"/>
  <c r="F172" i="5"/>
  <c r="F170" i="5"/>
  <c r="F162" i="5"/>
  <c r="F160" i="5"/>
  <c r="F159" i="5" s="1"/>
  <c r="F158" i="5"/>
  <c r="F155" i="5"/>
  <c r="F145" i="5"/>
  <c r="F144" i="5"/>
  <c r="F143" i="5"/>
  <c r="F142" i="5"/>
  <c r="F141" i="5"/>
  <c r="F139" i="5"/>
  <c r="F138" i="5"/>
  <c r="F136" i="5"/>
  <c r="F135" i="5"/>
  <c r="F151" i="5"/>
  <c r="F150" i="5" s="1"/>
  <c r="F149" i="5" s="1"/>
  <c r="E150" i="5"/>
  <c r="E149" i="5" s="1"/>
  <c r="D150" i="5"/>
  <c r="D149" i="5" s="1"/>
  <c r="C150" i="5"/>
  <c r="C149" i="5" s="1"/>
  <c r="D140" i="5"/>
  <c r="E140" i="5"/>
  <c r="D137" i="5"/>
  <c r="E137" i="5"/>
  <c r="D134" i="5"/>
  <c r="E134" i="5"/>
  <c r="F165" i="5"/>
  <c r="F164" i="5" s="1"/>
  <c r="F163" i="5" s="1"/>
  <c r="E164" i="5"/>
  <c r="E163" i="5" s="1"/>
  <c r="D164" i="5"/>
  <c r="D163" i="5" s="1"/>
  <c r="C164" i="5"/>
  <c r="C163" i="5" s="1"/>
  <c r="E159" i="5"/>
  <c r="D159" i="5"/>
  <c r="C159" i="5"/>
  <c r="F148" i="5"/>
  <c r="F147" i="5" s="1"/>
  <c r="F146" i="5" s="1"/>
  <c r="E147" i="5"/>
  <c r="E146" i="5" s="1"/>
  <c r="D147" i="5"/>
  <c r="D146" i="5" s="1"/>
  <c r="C147" i="5"/>
  <c r="C146" i="5" s="1"/>
  <c r="D94" i="5"/>
  <c r="E94" i="5"/>
  <c r="F82" i="5"/>
  <c r="F119" i="5"/>
  <c r="F118" i="5" s="1"/>
  <c r="F117" i="5" s="1"/>
  <c r="F116" i="5"/>
  <c r="F115" i="5"/>
  <c r="F114" i="5"/>
  <c r="F113" i="5"/>
  <c r="F111" i="5"/>
  <c r="F109" i="5"/>
  <c r="F108" i="5"/>
  <c r="F107" i="5"/>
  <c r="F106" i="5"/>
  <c r="F105" i="5"/>
  <c r="F104" i="5"/>
  <c r="F103" i="5"/>
  <c r="F102" i="5"/>
  <c r="F101" i="5"/>
  <c r="F99" i="5"/>
  <c r="F98" i="5"/>
  <c r="F97" i="5"/>
  <c r="F96" i="5"/>
  <c r="F95" i="5"/>
  <c r="F93" i="5"/>
  <c r="F92" i="5"/>
  <c r="F91" i="5"/>
  <c r="F90" i="5"/>
  <c r="D118" i="5"/>
  <c r="D117" i="5" s="1"/>
  <c r="E118" i="5"/>
  <c r="E117" i="5" s="1"/>
  <c r="C118" i="5"/>
  <c r="C117" i="5" s="1"/>
  <c r="D126" i="5"/>
  <c r="E126" i="5"/>
  <c r="C126" i="5"/>
  <c r="D124" i="5"/>
  <c r="E124" i="5"/>
  <c r="D122" i="5"/>
  <c r="E122" i="5"/>
  <c r="C122" i="5"/>
  <c r="D129" i="5"/>
  <c r="D128" i="5" s="1"/>
  <c r="E129" i="5"/>
  <c r="E128" i="5" s="1"/>
  <c r="C129" i="5"/>
  <c r="C128" i="5" s="1"/>
  <c r="F130" i="5"/>
  <c r="F129" i="5" s="1"/>
  <c r="F128" i="5" s="1"/>
  <c r="F127" i="5"/>
  <c r="F126" i="5" s="1"/>
  <c r="F125" i="5"/>
  <c r="F124" i="5" s="1"/>
  <c r="F123" i="5"/>
  <c r="F122" i="5" s="1"/>
  <c r="F87" i="5"/>
  <c r="F85" i="5"/>
  <c r="F83" i="5"/>
  <c r="D74" i="5"/>
  <c r="E74" i="5"/>
  <c r="C74" i="5"/>
  <c r="F76" i="5"/>
  <c r="F75" i="5"/>
  <c r="D70" i="5"/>
  <c r="E70" i="5"/>
  <c r="C70" i="5"/>
  <c r="F72" i="5"/>
  <c r="F71" i="5"/>
  <c r="F70" i="5" s="1"/>
  <c r="F243" i="5" l="1"/>
  <c r="F246" i="5"/>
  <c r="F196" i="5"/>
  <c r="E196" i="5"/>
  <c r="D196" i="5"/>
  <c r="F137" i="5"/>
  <c r="F183" i="5"/>
  <c r="F134" i="5"/>
  <c r="F121" i="5"/>
  <c r="F120" i="5" s="1"/>
  <c r="F94" i="5"/>
  <c r="F140" i="5"/>
  <c r="E121" i="5"/>
  <c r="E120" i="5" s="1"/>
  <c r="D121" i="5"/>
  <c r="D120" i="5" s="1"/>
  <c r="F74" i="5"/>
  <c r="F69" i="5"/>
  <c r="F68" i="5" s="1"/>
  <c r="E68" i="5"/>
  <c r="D68" i="5"/>
  <c r="C68" i="5"/>
  <c r="F67" i="5"/>
  <c r="F66" i="5"/>
  <c r="F65" i="5"/>
  <c r="F64" i="5"/>
  <c r="F60" i="5"/>
  <c r="F57" i="5"/>
  <c r="F54" i="5"/>
  <c r="F53" i="5"/>
  <c r="F52" i="5"/>
  <c r="F49" i="5"/>
  <c r="F48" i="5"/>
  <c r="F47" i="5"/>
  <c r="F46" i="5"/>
  <c r="F45" i="5"/>
  <c r="F44" i="5"/>
  <c r="F42" i="5"/>
  <c r="F40" i="5"/>
  <c r="F39" i="5"/>
  <c r="F38" i="5"/>
  <c r="F37" i="5"/>
  <c r="F36" i="5"/>
  <c r="F35" i="5"/>
  <c r="F34" i="5"/>
  <c r="F33" i="5"/>
  <c r="F32" i="5"/>
  <c r="F30" i="5"/>
  <c r="F29" i="5"/>
  <c r="F28" i="5"/>
  <c r="F27" i="5"/>
  <c r="F26" i="5"/>
  <c r="F24" i="5"/>
  <c r="F23" i="5"/>
  <c r="F22" i="5"/>
  <c r="D41" i="5"/>
  <c r="F19" i="5"/>
  <c r="F18" i="5"/>
  <c r="F16" i="5"/>
  <c r="F14" i="5"/>
  <c r="F13" i="5"/>
  <c r="D30" i="3" l="1"/>
  <c r="D29" i="3" s="1"/>
  <c r="D28" i="3" s="1"/>
  <c r="E30" i="3"/>
  <c r="E29" i="3" s="1"/>
  <c r="E28" i="3" s="1"/>
  <c r="C30" i="3"/>
  <c r="C29" i="3" s="1"/>
  <c r="C28" i="3" s="1"/>
  <c r="D26" i="3"/>
  <c r="E26" i="3"/>
  <c r="C26" i="3"/>
  <c r="D19" i="3"/>
  <c r="D18" i="3" s="1"/>
  <c r="E19" i="3"/>
  <c r="E18" i="3" s="1"/>
  <c r="C19" i="3"/>
  <c r="C18" i="3" s="1"/>
  <c r="C25" i="3" l="1"/>
  <c r="C24" i="3" s="1"/>
  <c r="E25" i="3"/>
  <c r="E24" i="3" s="1"/>
  <c r="D25" i="3"/>
  <c r="D24" i="3" s="1"/>
  <c r="C12" i="5"/>
  <c r="C15" i="5"/>
  <c r="C17" i="5"/>
  <c r="C21" i="5"/>
  <c r="C25" i="5"/>
  <c r="C31" i="5"/>
  <c r="C41" i="5"/>
  <c r="C43" i="5"/>
  <c r="C51" i="5"/>
  <c r="C50" i="5" s="1"/>
  <c r="C56" i="5"/>
  <c r="C55" i="5" s="1"/>
  <c r="C59" i="5"/>
  <c r="C58" i="5" s="1"/>
  <c r="C63" i="5"/>
  <c r="C62" i="5" s="1"/>
  <c r="C73" i="5"/>
  <c r="C81" i="5"/>
  <c r="C84" i="5"/>
  <c r="C86" i="5"/>
  <c r="C89" i="5"/>
  <c r="C94" i="5"/>
  <c r="C100" i="5"/>
  <c r="C110" i="5"/>
  <c r="C112" i="5"/>
  <c r="C124" i="5"/>
  <c r="C121" i="5" s="1"/>
  <c r="C120" i="5" s="1"/>
  <c r="C134" i="5"/>
  <c r="C137" i="5"/>
  <c r="C140" i="5"/>
  <c r="C154" i="5"/>
  <c r="C153" i="5" s="1"/>
  <c r="C157" i="5"/>
  <c r="C161" i="5"/>
  <c r="C169" i="5"/>
  <c r="C171" i="5"/>
  <c r="C173" i="5"/>
  <c r="C176" i="5"/>
  <c r="C190" i="5"/>
  <c r="C192" i="5"/>
  <c r="C199" i="5"/>
  <c r="C196" i="5" s="1"/>
  <c r="C206" i="5"/>
  <c r="C205" i="5" s="1"/>
  <c r="C204" i="5" s="1"/>
  <c r="C203" i="5" s="1"/>
  <c r="C14" i="2" s="1"/>
  <c r="C212" i="5"/>
  <c r="C215" i="5"/>
  <c r="C219" i="5"/>
  <c r="C222" i="5"/>
  <c r="C221" i="5" s="1"/>
  <c r="C228" i="5"/>
  <c r="C227" i="5" s="1"/>
  <c r="C238" i="5"/>
  <c r="C240" i="5"/>
  <c r="C243" i="5"/>
  <c r="C254" i="5"/>
  <c r="C256" i="5"/>
  <c r="C261" i="5"/>
  <c r="C264" i="5"/>
  <c r="C270" i="5"/>
  <c r="C269" i="5" s="1"/>
  <c r="C268" i="5" s="1"/>
  <c r="C267" i="5" s="1"/>
  <c r="C226" i="5" l="1"/>
  <c r="C225" i="5" s="1"/>
  <c r="C242" i="5"/>
  <c r="C266" i="5"/>
  <c r="C17" i="3"/>
  <c r="C16" i="3" s="1"/>
  <c r="C211" i="5"/>
  <c r="C210" i="5" s="1"/>
  <c r="C209" i="5" s="1"/>
  <c r="C195" i="5"/>
  <c r="C156" i="5"/>
  <c r="C152" i="5" s="1"/>
  <c r="C133" i="5"/>
  <c r="C132" i="5" s="1"/>
  <c r="C260" i="5"/>
  <c r="C259" i="5" s="1"/>
  <c r="C237" i="5"/>
  <c r="C236" i="5" s="1"/>
  <c r="C80" i="5"/>
  <c r="C88" i="5"/>
  <c r="C168" i="5"/>
  <c r="C175" i="5"/>
  <c r="C61" i="5"/>
  <c r="C20" i="5"/>
  <c r="C11" i="5"/>
  <c r="D270" i="5"/>
  <c r="D269" i="5" s="1"/>
  <c r="D268" i="5" s="1"/>
  <c r="D267" i="5" s="1"/>
  <c r="D266" i="5" s="1"/>
  <c r="E270" i="5"/>
  <c r="F270" i="5"/>
  <c r="F269" i="5" s="1"/>
  <c r="F268" i="5" s="1"/>
  <c r="F267" i="5" s="1"/>
  <c r="E269" i="5"/>
  <c r="E268" i="5"/>
  <c r="E267" i="5" s="1"/>
  <c r="D264" i="5"/>
  <c r="E264" i="5"/>
  <c r="F264" i="5"/>
  <c r="D261" i="5"/>
  <c r="E261" i="5"/>
  <c r="F261" i="5"/>
  <c r="D254" i="5"/>
  <c r="D242" i="5" s="1"/>
  <c r="E254" i="5"/>
  <c r="E242" i="5" s="1"/>
  <c r="F254" i="5"/>
  <c r="F242" i="5" s="1"/>
  <c r="D240" i="5"/>
  <c r="E240" i="5"/>
  <c r="F240" i="5"/>
  <c r="D238" i="5"/>
  <c r="D237" i="5" s="1"/>
  <c r="D236" i="5" s="1"/>
  <c r="E238" i="5"/>
  <c r="C224" i="5" l="1"/>
  <c r="C15" i="3"/>
  <c r="C14" i="3" s="1"/>
  <c r="E266" i="5"/>
  <c r="D17" i="3"/>
  <c r="D16" i="3" s="1"/>
  <c r="F266" i="5"/>
  <c r="E17" i="3"/>
  <c r="E16" i="3" s="1"/>
  <c r="C208" i="5"/>
  <c r="C13" i="3"/>
  <c r="C12" i="3" s="1"/>
  <c r="E237" i="5"/>
  <c r="E236" i="5" s="1"/>
  <c r="C235" i="5"/>
  <c r="C39" i="3" s="1"/>
  <c r="C131" i="5"/>
  <c r="C11" i="2" s="1"/>
  <c r="C79" i="5"/>
  <c r="C78" i="5" s="1"/>
  <c r="C10" i="2" s="1"/>
  <c r="C167" i="5"/>
  <c r="C166" i="5" s="1"/>
  <c r="C12" i="2" s="1"/>
  <c r="C10" i="5"/>
  <c r="C9" i="5" s="1"/>
  <c r="F260" i="5"/>
  <c r="F259" i="5" s="1"/>
  <c r="E260" i="5"/>
  <c r="E259" i="5" s="1"/>
  <c r="D260" i="5"/>
  <c r="D259" i="5" s="1"/>
  <c r="D228" i="5"/>
  <c r="D227" i="5" s="1"/>
  <c r="E228" i="5"/>
  <c r="E227" i="5" s="1"/>
  <c r="F228" i="5"/>
  <c r="F227" i="5" s="1"/>
  <c r="D222" i="5"/>
  <c r="D221" i="5" s="1"/>
  <c r="E222" i="5"/>
  <c r="E221" i="5" s="1"/>
  <c r="F222" i="5"/>
  <c r="F221" i="5" s="1"/>
  <c r="D219" i="5"/>
  <c r="E219" i="5"/>
  <c r="F219" i="5"/>
  <c r="D215" i="5"/>
  <c r="E215" i="5"/>
  <c r="F215" i="5"/>
  <c r="D212" i="5"/>
  <c r="E212" i="5"/>
  <c r="F212" i="5"/>
  <c r="D206" i="5"/>
  <c r="D205" i="5" s="1"/>
  <c r="D204" i="5" s="1"/>
  <c r="D203" i="5" s="1"/>
  <c r="D14" i="2" s="1"/>
  <c r="E206" i="5"/>
  <c r="E205" i="5" s="1"/>
  <c r="E204" i="5" s="1"/>
  <c r="E203" i="5" s="1"/>
  <c r="E14" i="2" s="1"/>
  <c r="F206" i="5"/>
  <c r="F205" i="5" s="1"/>
  <c r="F204" i="5" s="1"/>
  <c r="F203" i="5" s="1"/>
  <c r="F14" i="2" s="1"/>
  <c r="E195" i="5"/>
  <c r="D192" i="5"/>
  <c r="E192" i="5"/>
  <c r="F192" i="5"/>
  <c r="D173" i="5"/>
  <c r="E173" i="5"/>
  <c r="F173" i="5"/>
  <c r="D171" i="5"/>
  <c r="E171" i="5"/>
  <c r="F171" i="5"/>
  <c r="D169" i="5"/>
  <c r="E169" i="5"/>
  <c r="D161" i="5"/>
  <c r="E161" i="5"/>
  <c r="F161" i="5"/>
  <c r="D157" i="5"/>
  <c r="E157" i="5"/>
  <c r="D154" i="5"/>
  <c r="D153" i="5" s="1"/>
  <c r="E154" i="5"/>
  <c r="E153" i="5" s="1"/>
  <c r="F154" i="5"/>
  <c r="F153" i="5" s="1"/>
  <c r="D190" i="5"/>
  <c r="E190" i="5"/>
  <c r="F190" i="5"/>
  <c r="F176" i="5"/>
  <c r="F157" i="5"/>
  <c r="D112" i="5"/>
  <c r="E112" i="5"/>
  <c r="F112" i="5"/>
  <c r="D110" i="5"/>
  <c r="E110" i="5"/>
  <c r="F110" i="5"/>
  <c r="D100" i="5"/>
  <c r="E100" i="5"/>
  <c r="F100" i="5"/>
  <c r="D89" i="5"/>
  <c r="F89" i="5"/>
  <c r="D86" i="5"/>
  <c r="E86" i="5"/>
  <c r="F86" i="5"/>
  <c r="D84" i="5"/>
  <c r="E84" i="5"/>
  <c r="F84" i="5"/>
  <c r="D81" i="5"/>
  <c r="E81" i="5"/>
  <c r="F81" i="5"/>
  <c r="D73" i="5"/>
  <c r="E73" i="5"/>
  <c r="F73" i="5"/>
  <c r="D63" i="5"/>
  <c r="D62" i="5" s="1"/>
  <c r="E63" i="5"/>
  <c r="E62" i="5" s="1"/>
  <c r="F63" i="5"/>
  <c r="D59" i="5"/>
  <c r="D58" i="5" s="1"/>
  <c r="E59" i="5"/>
  <c r="E58" i="5" s="1"/>
  <c r="F59" i="5"/>
  <c r="F58" i="5"/>
  <c r="D56" i="5"/>
  <c r="D55" i="5" s="1"/>
  <c r="E56" i="5"/>
  <c r="E55" i="5" s="1"/>
  <c r="F56" i="5"/>
  <c r="F55" i="5" s="1"/>
  <c r="D51" i="5"/>
  <c r="D50" i="5" s="1"/>
  <c r="E51" i="5"/>
  <c r="E50" i="5" s="1"/>
  <c r="F51" i="5"/>
  <c r="F50" i="5" s="1"/>
  <c r="D43" i="5"/>
  <c r="E43" i="5"/>
  <c r="F43" i="5"/>
  <c r="E41" i="5"/>
  <c r="F41" i="5"/>
  <c r="D31" i="5"/>
  <c r="E31" i="5"/>
  <c r="F31" i="5"/>
  <c r="D25" i="5"/>
  <c r="E25" i="5"/>
  <c r="F25" i="5"/>
  <c r="D21" i="5"/>
  <c r="E21" i="5"/>
  <c r="F21" i="5"/>
  <c r="D17" i="5"/>
  <c r="E17" i="5"/>
  <c r="F17" i="5"/>
  <c r="D15" i="5"/>
  <c r="E15" i="5"/>
  <c r="F15" i="5"/>
  <c r="D12" i="5"/>
  <c r="E12" i="5"/>
  <c r="F12" i="5"/>
  <c r="F226" i="5" l="1"/>
  <c r="F225" i="5" s="1"/>
  <c r="E226" i="5"/>
  <c r="D15" i="3" s="1"/>
  <c r="D14" i="3" s="1"/>
  <c r="C8" i="5"/>
  <c r="C11" i="3"/>
  <c r="C10" i="3" s="1"/>
  <c r="C9" i="3" s="1"/>
  <c r="C9" i="2"/>
  <c r="D226" i="5"/>
  <c r="D225" i="5" s="1"/>
  <c r="D224" i="5" s="1"/>
  <c r="C234" i="5"/>
  <c r="C13" i="2" s="1"/>
  <c r="E235" i="5"/>
  <c r="F175" i="5"/>
  <c r="F80" i="5"/>
  <c r="E175" i="5"/>
  <c r="E88" i="5"/>
  <c r="F211" i="5"/>
  <c r="D211" i="5"/>
  <c r="E211" i="5"/>
  <c r="D175" i="5"/>
  <c r="E156" i="5"/>
  <c r="E152" i="5" s="1"/>
  <c r="D156" i="5"/>
  <c r="D152" i="5" s="1"/>
  <c r="D195" i="5"/>
  <c r="F195" i="5"/>
  <c r="C77" i="5"/>
  <c r="E80" i="5"/>
  <c r="F156" i="5"/>
  <c r="F152" i="5" s="1"/>
  <c r="F62" i="5"/>
  <c r="E11" i="5"/>
  <c r="D133" i="5"/>
  <c r="D132" i="5" s="1"/>
  <c r="E210" i="5"/>
  <c r="E209" i="5" s="1"/>
  <c r="F11" i="5"/>
  <c r="E133" i="5"/>
  <c r="E132" i="5" s="1"/>
  <c r="D235" i="5"/>
  <c r="E168" i="5"/>
  <c r="D210" i="5"/>
  <c r="D209" i="5" s="1"/>
  <c r="D208" i="5" s="1"/>
  <c r="D168" i="5"/>
  <c r="F133" i="5"/>
  <c r="F132" i="5" s="1"/>
  <c r="D88" i="5"/>
  <c r="D80" i="5"/>
  <c r="F20" i="5"/>
  <c r="E20" i="5"/>
  <c r="D20" i="5"/>
  <c r="D11" i="5"/>
  <c r="C7" i="5" l="1"/>
  <c r="C6" i="5" s="1"/>
  <c r="E208" i="5"/>
  <c r="D13" i="3"/>
  <c r="D12" i="3" s="1"/>
  <c r="E234" i="5"/>
  <c r="D39" i="3"/>
  <c r="E13" i="2"/>
  <c r="E225" i="5"/>
  <c r="E224" i="5" s="1"/>
  <c r="F224" i="5"/>
  <c r="E15" i="3"/>
  <c r="E14" i="3" s="1"/>
  <c r="E131" i="5"/>
  <c r="E11" i="2" s="1"/>
  <c r="D131" i="5"/>
  <c r="D11" i="2" s="1"/>
  <c r="E167" i="5"/>
  <c r="E166" i="5" s="1"/>
  <c r="E12" i="2" s="1"/>
  <c r="F131" i="5"/>
  <c r="F11" i="2" s="1"/>
  <c r="D79" i="5"/>
  <c r="D78" i="5" s="1"/>
  <c r="D10" i="2" s="1"/>
  <c r="E79" i="5"/>
  <c r="E78" i="5" s="1"/>
  <c r="E10" i="2" s="1"/>
  <c r="D234" i="5"/>
  <c r="D13" i="2" s="1"/>
  <c r="F10" i="5"/>
  <c r="E10" i="5"/>
  <c r="D167" i="5"/>
  <c r="D166" i="5" s="1"/>
  <c r="D12" i="2" s="1"/>
  <c r="D10" i="5"/>
  <c r="D9" i="1" s="1"/>
  <c r="E9" i="1" l="1"/>
  <c r="E77" i="5"/>
  <c r="D77" i="5"/>
  <c r="F238" i="5"/>
  <c r="F237" i="5" s="1"/>
  <c r="F236" i="5" s="1"/>
  <c r="F169" i="5"/>
  <c r="F88" i="5"/>
  <c r="F235" i="5" l="1"/>
  <c r="F210" i="5"/>
  <c r="F168" i="5"/>
  <c r="F61" i="5"/>
  <c r="E61" i="5"/>
  <c r="D61" i="5"/>
  <c r="D9" i="5" l="1"/>
  <c r="D10" i="1"/>
  <c r="D8" i="1" s="1"/>
  <c r="E9" i="5"/>
  <c r="E10" i="1"/>
  <c r="F9" i="5"/>
  <c r="F10" i="1"/>
  <c r="E39" i="3"/>
  <c r="F13" i="2"/>
  <c r="F79" i="5"/>
  <c r="F234" i="5"/>
  <c r="F167" i="5"/>
  <c r="F166" i="5" s="1"/>
  <c r="F12" i="2" s="1"/>
  <c r="C38" i="3"/>
  <c r="C37" i="3" l="1"/>
  <c r="D6" i="1"/>
  <c r="F9" i="1"/>
  <c r="F8" i="1" s="1"/>
  <c r="E11" i="3"/>
  <c r="E10" i="3" s="1"/>
  <c r="D11" i="3"/>
  <c r="D10" i="3" s="1"/>
  <c r="D9" i="3" s="1"/>
  <c r="E9" i="2"/>
  <c r="E8" i="2" s="1"/>
  <c r="D9" i="2"/>
  <c r="D8" i="2" s="1"/>
  <c r="F78" i="5"/>
  <c r="F10" i="2" s="1"/>
  <c r="F77" i="5" l="1"/>
  <c r="F209" i="5"/>
  <c r="E13" i="3" l="1"/>
  <c r="E12" i="3" s="1"/>
  <c r="E9" i="3" s="1"/>
  <c r="F9" i="2"/>
  <c r="F8" i="2" s="1"/>
  <c r="F208" i="5"/>
  <c r="E8" i="5"/>
  <c r="C8" i="2"/>
  <c r="D38" i="3" l="1"/>
  <c r="E7" i="5"/>
  <c r="D37" i="3" l="1"/>
  <c r="D36" i="3" s="1"/>
  <c r="E6" i="1"/>
  <c r="D8" i="3"/>
  <c r="F8" i="5"/>
  <c r="D8" i="5"/>
  <c r="E38" i="3"/>
  <c r="E6" i="5"/>
  <c r="E37" i="3" l="1"/>
  <c r="E36" i="3" s="1"/>
  <c r="F6" i="1"/>
  <c r="E8" i="3"/>
  <c r="F5" i="1" s="1"/>
  <c r="F7" i="5"/>
  <c r="F6" i="5" s="1"/>
  <c r="E8" i="1"/>
  <c r="D7" i="5" l="1"/>
  <c r="E5" i="1" l="1"/>
  <c r="E11" i="1" s="1"/>
  <c r="D6" i="5" l="1"/>
  <c r="F11" i="1" l="1"/>
  <c r="C36" i="3"/>
  <c r="C8" i="3" l="1"/>
  <c r="D5" i="1" s="1"/>
  <c r="D11" i="1" s="1"/>
</calcChain>
</file>

<file path=xl/sharedStrings.xml><?xml version="1.0" encoding="utf-8"?>
<sst xmlns="http://schemas.openxmlformats.org/spreadsheetml/2006/main" count="452" uniqueCount="175">
  <si>
    <t>OPĆI DIO</t>
  </si>
  <si>
    <t>SKUPINA</t>
  </si>
  <si>
    <t>PRIHODI UKUPNO</t>
  </si>
  <si>
    <t>PRIHODI POSLOVANJA</t>
  </si>
  <si>
    <t>PRIHODI OD NEFINANCIJSKE IMOVINE</t>
  </si>
  <si>
    <t>RASHODI UKUPNO</t>
  </si>
  <si>
    <t>RASHODI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</si>
  <si>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</si>
  <si>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</si>
  <si>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</si>
  <si>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</si>
  <si>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</si>
  <si>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NEFINANCIJSKU IMOVINU I OTPLATE ZAJMOVA</t>
  </si>
  <si>
    <t/>
  </si>
  <si>
    <t>Nacionalna i sveučilišna knjižnica u Zagrebu</t>
  </si>
  <si>
    <t>11</t>
  </si>
  <si>
    <t>Opći prihodi i primici</t>
  </si>
  <si>
    <t>31</t>
  </si>
  <si>
    <t>Vlastiti prihodi</t>
  </si>
  <si>
    <t>Ostali prihodi za posebne namjene</t>
  </si>
  <si>
    <t>IZVORI FINANCIRANJA</t>
  </si>
  <si>
    <t>A622017</t>
  </si>
  <si>
    <t>Administracija i upravljanje NSK</t>
  </si>
  <si>
    <t>A622131</t>
  </si>
  <si>
    <t>Nabava inozemnih znanstvenih časopisa</t>
  </si>
  <si>
    <t>K622116</t>
  </si>
  <si>
    <t>Knjige, umjetnička djela i ostale izložbene vrijednosti</t>
  </si>
  <si>
    <t>A622134</t>
  </si>
  <si>
    <t>Administracija i upravljanje NSK ( iz evidencijskih prihoda)</t>
  </si>
  <si>
    <t>21836</t>
  </si>
  <si>
    <t>ADMINISTRACIJA I UPRAVLJANJE NACIONALNE SVEUČILIŠNE KNJIŽNICE</t>
  </si>
  <si>
    <t>Plaće za redovan rad</t>
  </si>
  <si>
    <t>Plaće za posebne uvjete rada</t>
  </si>
  <si>
    <t>Ostali rashodi za zaposlene</t>
  </si>
  <si>
    <t>Doprinosi za obvezno zdravstveno osiguranje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</si>
  <si>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</si>
  <si>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</si>
  <si>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</si>
  <si>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</si>
  <si>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</si>
  <si>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</si>
  <si>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Sitni inventar i auto gume</t>
  </si>
  <si>
    <t>Službena, radna i zaštitna odjeća i obuća</t>
  </si>
  <si>
    <t>ADMINISTRACIJA I UPRAVLJANJE NACIONALNE SVEUČILIŠNE KNJIŽNICE (IZ EVIDENCIJSKIH PRIHODA)</t>
  </si>
  <si>
    <t>NABAVA INOZEMNIH ZNANSTVENIH ČASOPISA</t>
  </si>
  <si>
    <t>KNJIGE, UMJETNIČKA DJELA I OSTALE IZLOŽBENE VRIJEDNOSTI</t>
  </si>
  <si>
    <t>Prihodi poslovanja</t>
  </si>
  <si>
    <t>Prihodi od prodaje proizvoda i robe te pruženih usluga, prihodi od donacija te povrati po protestiranim jamstvima</t>
  </si>
  <si>
    <t>Prihodi od upravnih i administrativnih pristojbi, pristojbi po posebnim propisima i naknada</t>
  </si>
  <si>
    <t>Rashodi poslovanja</t>
  </si>
  <si>
    <t>Doprinosi na plaće</t>
  </si>
  <si>
    <t>Financijski rashodi</t>
  </si>
  <si>
    <t>Donos neutrošenih prihoda iz prethodnih godina</t>
  </si>
  <si>
    <t>Odnos neutrošenih prihoda u slijedeću godinu</t>
  </si>
  <si>
    <t>Službe kulture</t>
  </si>
  <si>
    <t>0820</t>
  </si>
  <si>
    <t>PLAN PRIHODA I PRIMITAKA</t>
  </si>
  <si>
    <t>PLAN RASHODA I IZDATAKA</t>
  </si>
  <si>
    <t>Rashodi za zaposlene</t>
  </si>
  <si>
    <t>Plaće (Bruto)</t>
  </si>
  <si>
    <t>Materijalni rashodi</t>
  </si>
  <si>
    <t>Naknade troškova zaposlenima</t>
  </si>
  <si>
    <t>Rashodi za materijal i energiju</t>
  </si>
  <si>
    <t>Rashodi za nabavu nefinancijske imovine</t>
  </si>
  <si>
    <t>Rashodi za nabavu proizvedene dugotrajne imovine</t>
  </si>
  <si>
    <t>Rashodi za dodatna ulaganja na nefinancijskoj imovini</t>
  </si>
  <si>
    <t xml:space="preserve">Ostali rashodi </t>
  </si>
  <si>
    <t>Ostale naknade troškova zaposlenima</t>
  </si>
  <si>
    <t>Rashodi za nabavu neproizvedene dugotrajne imovine</t>
  </si>
  <si>
    <t>Ostale pomoći</t>
  </si>
  <si>
    <t>A. RAČUN PRIHODA I RASHODA</t>
  </si>
  <si>
    <t>B. RAČUN FINANCIRANJA</t>
  </si>
  <si>
    <t>POSEBNI DIO</t>
  </si>
  <si>
    <t>OPIS</t>
  </si>
  <si>
    <t>RASHODI I IZDACI PO IZVORIMA FINANCIRANJA</t>
  </si>
  <si>
    <t>K622147</t>
  </si>
  <si>
    <t>PROJEKT E-SVEUČILIŠTA - NPOO (C.3.1. R2-I1)</t>
  </si>
  <si>
    <t>Mehanizam za oporavak i otpornost</t>
  </si>
  <si>
    <t>A622145</t>
  </si>
  <si>
    <t>PRAVOMOĆNE SUDSKE PRESUDE</t>
  </si>
  <si>
    <t>Prihodi iz nadležnog proračuna</t>
  </si>
  <si>
    <t>Pomoći iz inozemstva i od subjekata unutar općeg proračuna</t>
  </si>
  <si>
    <t>POVEĆANJE/SMANJENJE</t>
  </si>
  <si>
    <t>Doprinosi za mirovinsko osiguranje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</si>
  <si>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</si>
  <si>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</si>
  <si>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</si>
  <si>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</si>
  <si>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</si>
  <si>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</si>
  <si>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</si>
  <si>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</si>
  <si>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</si>
  <si>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</si>
  <si>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</si>
  <si>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</si>
  <si>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</si>
  <si>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</si>
  <si>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</si>
  <si>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</si>
  <si>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</si>
  <si>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</si>
  <si>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Rashodi za usluge</t>
  </si>
  <si>
    <t>Naknade troškova osobama izvan radnog odnosa</t>
  </si>
  <si>
    <t>3241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</si>
  <si>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</si>
  <si>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</si>
  <si>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</si>
  <si>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</si>
  <si>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</si>
  <si>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</si>
  <si>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</si>
  <si>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</si>
  <si>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</si>
  <si>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</si>
  <si>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</si>
  <si>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</si>
  <si>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</si>
  <si>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</si>
  <si>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</si>
  <si>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</si>
  <si>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</si>
  <si>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</si>
  <si>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Ostali financijski rashodi</t>
  </si>
  <si>
    <t xml:space="preserve">Naknade građanima i kućanstvima na temelju osiguranja i druge naknade  </t>
  </si>
  <si>
    <t>Ostale naknade građanima i kućanstvima iz proračuna</t>
  </si>
  <si>
    <t>Naknade građanima i kućanstvima u novcu</t>
  </si>
  <si>
    <t>3831</t>
  </si>
  <si>
    <t>Naknade šteta pravnim i fizičkim osobama</t>
  </si>
  <si>
    <t>Kazne, penali i naknade štete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</si>
  <si>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</si>
  <si>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</si>
  <si>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</si>
  <si>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</si>
  <si>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</si>
  <si>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</si>
  <si>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4227</t>
  </si>
  <si>
    <t>Uređaji, strojevi i oprema za ostale namjene</t>
  </si>
  <si>
    <t>Postrojenja i oprema</t>
  </si>
  <si>
    <t>Nematerijalna proizvedena imovina</t>
  </si>
  <si>
    <t>Ulaganja u računalne programe</t>
  </si>
  <si>
    <t>4511</t>
  </si>
  <si>
    <t>Dodatna ulaganja na građevinskim objektima</t>
  </si>
  <si>
    <t>3113</t>
  </si>
  <si>
    <t>Plaće za prekovremeni rad</t>
  </si>
  <si>
    <t>Prijevozna sredstva</t>
  </si>
  <si>
    <t>Prijevozna sredstva u cestovnom prometu</t>
  </si>
  <si>
    <t>4123</t>
  </si>
  <si>
    <t>Licence</t>
  </si>
  <si>
    <t>Nematerijalna imovina</t>
  </si>
  <si>
    <t>Otale pomoći</t>
  </si>
  <si>
    <t>Knjige</t>
  </si>
  <si>
    <t>Donacije</t>
  </si>
  <si>
    <t>4241</t>
  </si>
  <si>
    <t>4244</t>
  </si>
  <si>
    <t>Ostale nespomenute izložbene vrijednosti</t>
  </si>
  <si>
    <t>POVEĆANJE / SMANJENJE</t>
  </si>
  <si>
    <t>IZVORNI PLAN 2025.</t>
  </si>
  <si>
    <t xml:space="preserve"> TEKUĆI PLAN  2025.</t>
  </si>
  <si>
    <t>NOVI PLAN  2025.</t>
  </si>
  <si>
    <t xml:space="preserve"> TEKUĆI PLAN 2025.</t>
  </si>
  <si>
    <t>NOVI PLAN 2025.</t>
  </si>
  <si>
    <t>Ostala nematerijalna proizvedena imovina</t>
  </si>
  <si>
    <t>Dodatna ulaganja za ostalu nefinancijsku imovinu</t>
  </si>
  <si>
    <t>Plemeniti metali i ostale pohranjene vrijednosti</t>
  </si>
  <si>
    <t>Pohranjene knjige, umjetnička djela i slične vrijednosti</t>
  </si>
  <si>
    <t>Rashodi za nabavu plemenitih metala i ostalih pohranjenih vrijednosti</t>
  </si>
  <si>
    <t>Prihodi od imovine</t>
  </si>
  <si>
    <t>Kazne, upravne mjere i ostali prihodi</t>
  </si>
  <si>
    <t>Prihodi od nefinancijske imovine i nadoknade šteta s osnova osiguranja</t>
  </si>
  <si>
    <t>Prihodi od prodaje nefinancijske imovine</t>
  </si>
  <si>
    <t>Prihodi od prodaje proizvedene dugotrajne imovine</t>
  </si>
  <si>
    <t xml:space="preserve">IZMJENE I DOPUNE FINANCIJSKOG PLANA NACIONALNE I SVEUČILIŠNE KNJIŽNICE U ZAGREBU ZA 2025. </t>
  </si>
  <si>
    <t xml:space="preserve">IZMJENE I DOPUNE FINANCIJSKOG PLANA NACIONALNE I SVEUČILIŠNE KNJIŽNICE U ZAGREBU ZA 2025. GODINU </t>
  </si>
  <si>
    <t>POVEĆANJE /SMANJENJE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</si>
</sst>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44"/>
      <name val="Arial"/>
      <family val="2"/>
      <charset val="238"/>
    </font>
    <font>
      <sz val="10"/>
      <color indexed="8"/>
      <name val="Arial"/>
      <family val="2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indexed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3"/>
      </bottom>
      <diagonal/>
    </border>
  </borders>
  <cellStyleXfs count="15">
    <xf numFmtId="0" fontId="0" fillId="0" borderId="0"/>
    <xf numFmtId="0" fontId="4" fillId="3" borderId="10" applyNumberFormat="0" applyProtection="0">
      <alignment horizontal="left" vertical="center" indent="1"/>
    </xf>
    <xf numFmtId="0" fontId="5" fillId="4" borderId="10" applyNumberFormat="0" applyProtection="0">
      <alignment horizontal="left" vertical="center" indent="1"/>
    </xf>
    <xf numFmtId="0" fontId="6" fillId="3" borderId="10" applyNumberFormat="0" applyProtection="0">
      <alignment horizontal="center" vertical="center"/>
    </xf>
    <xf numFmtId="4" fontId="7" fillId="5" borderId="10" applyNumberFormat="0" applyProtection="0">
      <alignment horizontal="left" vertical="center" indent="1"/>
    </xf>
    <xf numFmtId="4" fontId="7" fillId="5" borderId="10" applyNumberFormat="0" applyProtection="0">
      <alignment vertical="center"/>
    </xf>
    <xf numFmtId="0" fontId="5" fillId="6" borderId="10" applyNumberFormat="0" applyProtection="0">
      <alignment horizontal="left" vertical="center" wrapText="1" indent="1"/>
    </xf>
    <xf numFmtId="0" fontId="5" fillId="7" borderId="10" applyNumberFormat="0" applyProtection="0">
      <alignment horizontal="left" vertical="center" wrapText="1" indent="1"/>
    </xf>
    <xf numFmtId="0" fontId="5" fillId="8" borderId="10" applyNumberFormat="0" applyProtection="0">
      <alignment horizontal="left" vertical="center" wrapText="1" indent="1"/>
    </xf>
    <xf numFmtId="0" fontId="5" fillId="4" borderId="10" applyNumberFormat="0" applyProtection="0">
      <alignment horizontal="left" vertical="center" wrapText="1" indent="1"/>
    </xf>
    <xf numFmtId="4" fontId="7" fillId="9" borderId="10" applyNumberFormat="0" applyProtection="0">
      <alignment horizontal="right" vertical="center"/>
    </xf>
    <xf numFmtId="0" fontId="28" fillId="0" borderId="0"/>
    <xf numFmtId="0" fontId="28" fillId="0" borderId="0"/>
    <xf numFmtId="0" fontId="28" fillId="0" borderId="0"/>
    <xf numFmtId="4" fontId="7" fillId="9" borderId="10" applyNumberFormat="0" applyProtection="0">
      <alignment horizontal="right" vertical="center"/>
    </xf>
  </cellStyleXfs>
  <cellXfs count="188">
    <xf numFmtId="0" fontId="0" fillId="0" borderId="0" xfId="0"/>
    <xf numFmtId="0" fontId="3" fillId="0" borderId="0" xfId="0" applyFont="1"/>
    <xf numFmtId="0" fontId="2" fillId="2" borderId="1" xfId="0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3" fontId="2" fillId="0" borderId="8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left" wrapText="1"/>
    </xf>
    <xf numFmtId="0" fontId="2" fillId="0" borderId="8" xfId="0" applyFont="1" applyBorder="1" applyAlignment="1">
      <alignment wrapText="1"/>
    </xf>
    <xf numFmtId="0" fontId="9" fillId="10" borderId="12" xfId="8" quotePrefix="1" applyFont="1" applyFill="1" applyBorder="1" applyAlignment="1">
      <alignment horizontal="center" vertical="center" wrapText="1"/>
    </xf>
    <xf numFmtId="0" fontId="8" fillId="10" borderId="10" xfId="8" quotePrefix="1" applyFont="1" applyFill="1" applyBorder="1" applyAlignment="1">
      <alignment horizontal="left" vertical="center" wrapText="1"/>
    </xf>
    <xf numFmtId="3" fontId="11" fillId="10" borderId="10" xfId="5" applyNumberFormat="1" applyFont="1" applyFill="1" applyBorder="1">
      <alignment vertical="center"/>
    </xf>
    <xf numFmtId="3" fontId="11" fillId="10" borderId="13" xfId="5" applyNumberFormat="1" applyFont="1" applyFill="1" applyBorder="1">
      <alignment vertical="center"/>
    </xf>
    <xf numFmtId="0" fontId="9" fillId="11" borderId="10" xfId="9" quotePrefix="1" applyFont="1" applyFill="1" applyBorder="1">
      <alignment horizontal="left" vertical="center" wrapText="1" indent="1"/>
    </xf>
    <xf numFmtId="3" fontId="10" fillId="11" borderId="10" xfId="10" applyNumberFormat="1" applyFont="1" applyFill="1" applyBorder="1">
      <alignment horizontal="right" vertical="center"/>
    </xf>
    <xf numFmtId="0" fontId="1" fillId="0" borderId="0" xfId="0" applyFont="1"/>
    <xf numFmtId="3" fontId="0" fillId="0" borderId="0" xfId="0" applyNumberFormat="1"/>
    <xf numFmtId="0" fontId="13" fillId="2" borderId="11" xfId="1" quotePrefix="1" applyNumberFormat="1" applyFont="1" applyFill="1" applyBorder="1">
      <alignment horizontal="left" vertical="center" indent="1"/>
    </xf>
    <xf numFmtId="0" fontId="14" fillId="10" borderId="12" xfId="7" quotePrefix="1" applyFont="1" applyFill="1" applyBorder="1" applyAlignment="1">
      <alignment horizontal="left" vertical="center"/>
    </xf>
    <xf numFmtId="0" fontId="14" fillId="10" borderId="10" xfId="7" quotePrefix="1" applyFont="1" applyFill="1" applyBorder="1">
      <alignment horizontal="left" vertical="center" wrapText="1" indent="1"/>
    </xf>
    <xf numFmtId="0" fontId="14" fillId="10" borderId="12" xfId="8" quotePrefix="1" applyFont="1" applyFill="1" applyBorder="1" applyAlignment="1">
      <alignment horizontal="center" vertical="center"/>
    </xf>
    <xf numFmtId="0" fontId="13" fillId="10" borderId="10" xfId="8" quotePrefix="1" applyFont="1" applyFill="1" applyBorder="1" applyAlignment="1">
      <alignment horizontal="left" vertical="center" wrapText="1"/>
    </xf>
    <xf numFmtId="0" fontId="0" fillId="10" borderId="0" xfId="0" applyFill="1"/>
    <xf numFmtId="0" fontId="0" fillId="0" borderId="0" xfId="0" applyAlignment="1"/>
    <xf numFmtId="0" fontId="25" fillId="0" borderId="0" xfId="0" applyFont="1"/>
    <xf numFmtId="0" fontId="14" fillId="0" borderId="5" xfId="11" applyFont="1" applyFill="1" applyBorder="1" applyAlignment="1">
      <alignment horizontal="left" vertical="center" wrapText="1"/>
    </xf>
    <xf numFmtId="0" fontId="26" fillId="13" borderId="5" xfId="11" applyFont="1" applyFill="1" applyBorder="1" applyAlignment="1">
      <alignment horizontal="left" vertical="center" wrapText="1"/>
    </xf>
    <xf numFmtId="0" fontId="9" fillId="11" borderId="12" xfId="9" quotePrefix="1" applyNumberFormat="1" applyFont="1" applyFill="1" applyBorder="1" applyAlignment="1">
      <alignment horizontal="left" vertical="center" wrapText="1" indent="5"/>
    </xf>
    <xf numFmtId="3" fontId="10" fillId="11" borderId="13" xfId="10" applyNumberFormat="1" applyFont="1" applyFill="1" applyBorder="1">
      <alignment horizontal="right" vertical="center"/>
    </xf>
    <xf numFmtId="0" fontId="2" fillId="0" borderId="5" xfId="0" applyFont="1" applyBorder="1" applyAlignment="1">
      <alignment wrapText="1"/>
    </xf>
    <xf numFmtId="0" fontId="0" fillId="0" borderId="5" xfId="0" applyBorder="1"/>
    <xf numFmtId="0" fontId="0" fillId="10" borderId="0" xfId="0" applyFill="1" applyBorder="1"/>
    <xf numFmtId="0" fontId="8" fillId="2" borderId="1" xfId="1" quotePrefix="1" applyNumberFormat="1" applyFont="1" applyFill="1" applyBorder="1">
      <alignment horizontal="left" vertical="center" indent="1"/>
    </xf>
    <xf numFmtId="49" fontId="19" fillId="10" borderId="4" xfId="8" quotePrefix="1" applyNumberFormat="1" applyFont="1" applyFill="1" applyBorder="1" applyAlignment="1">
      <alignment horizontal="left" vertical="center" wrapText="1" indent="4"/>
    </xf>
    <xf numFmtId="0" fontId="29" fillId="12" borderId="4" xfId="0" applyFont="1" applyFill="1" applyBorder="1" applyAlignment="1">
      <alignment horizontal="center" vertical="center"/>
    </xf>
    <xf numFmtId="0" fontId="31" fillId="11" borderId="4" xfId="0" applyFont="1" applyFill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20" fillId="11" borderId="4" xfId="9" quotePrefix="1" applyFont="1" applyFill="1" applyBorder="1" applyAlignment="1">
      <alignment horizontal="center" vertical="center" wrapText="1"/>
    </xf>
    <xf numFmtId="0" fontId="29" fillId="12" borderId="4" xfId="0" applyFont="1" applyFill="1" applyBorder="1" applyAlignment="1">
      <alignment horizontal="center"/>
    </xf>
    <xf numFmtId="0" fontId="0" fillId="0" borderId="0" xfId="0" applyBorder="1"/>
    <xf numFmtId="0" fontId="8" fillId="10" borderId="4" xfId="8" quotePrefix="1" applyFont="1" applyFill="1" applyBorder="1" applyAlignment="1">
      <alignment horizontal="left" vertical="center" wrapText="1" indent="4"/>
    </xf>
    <xf numFmtId="4" fontId="0" fillId="0" borderId="0" xfId="0" applyNumberFormat="1"/>
    <xf numFmtId="0" fontId="2" fillId="0" borderId="0" xfId="0" applyFont="1"/>
    <xf numFmtId="3" fontId="2" fillId="0" borderId="9" xfId="0" applyNumberFormat="1" applyFont="1" applyBorder="1"/>
    <xf numFmtId="0" fontId="36" fillId="0" borderId="0" xfId="0" applyFont="1" applyAlignment="1">
      <alignment horizontal="right"/>
    </xf>
    <xf numFmtId="0" fontId="37" fillId="10" borderId="0" xfId="0" applyFont="1" applyFill="1" applyAlignment="1">
      <alignment horizontal="right"/>
    </xf>
    <xf numFmtId="0" fontId="38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8" fillId="2" borderId="17" xfId="1" quotePrefix="1" applyNumberFormat="1" applyFont="1" applyFill="1" applyBorder="1">
      <alignment horizontal="left" vertical="center" indent="1"/>
    </xf>
    <xf numFmtId="0" fontId="2" fillId="2" borderId="18" xfId="0" applyFont="1" applyFill="1" applyBorder="1" applyAlignment="1">
      <alignment horizontal="center" vertical="center"/>
    </xf>
    <xf numFmtId="0" fontId="9" fillId="10" borderId="19" xfId="7" quotePrefix="1" applyFont="1" applyFill="1" applyBorder="1">
      <alignment horizontal="left" vertical="center" wrapText="1" indent="1"/>
    </xf>
    <xf numFmtId="3" fontId="10" fillId="10" borderId="19" xfId="5" applyNumberFormat="1" applyFont="1" applyFill="1" applyBorder="1">
      <alignment vertical="center"/>
    </xf>
    <xf numFmtId="0" fontId="9" fillId="11" borderId="14" xfId="9" quotePrefix="1" applyFont="1" applyFill="1" applyBorder="1">
      <alignment horizontal="left" vertical="center" wrapText="1" indent="1"/>
    </xf>
    <xf numFmtId="3" fontId="10" fillId="11" borderId="14" xfId="10" applyNumberFormat="1" applyFont="1" applyFill="1" applyBorder="1">
      <alignment horizontal="right" vertical="center"/>
    </xf>
    <xf numFmtId="0" fontId="9" fillId="11" borderId="5" xfId="9" quotePrefix="1" applyFont="1" applyFill="1" applyBorder="1">
      <alignment horizontal="left" vertical="center" wrapText="1" indent="1"/>
    </xf>
    <xf numFmtId="3" fontId="10" fillId="11" borderId="5" xfId="10" applyNumberFormat="1" applyFont="1" applyFill="1" applyBorder="1">
      <alignment horizontal="right" vertical="center"/>
    </xf>
    <xf numFmtId="0" fontId="9" fillId="10" borderId="20" xfId="7" quotePrefix="1" applyFont="1" applyFill="1" applyBorder="1" applyAlignment="1">
      <alignment horizontal="left" vertical="center" wrapText="1" indent="3"/>
    </xf>
    <xf numFmtId="0" fontId="9" fillId="11" borderId="21" xfId="9" quotePrefix="1" applyNumberFormat="1" applyFont="1" applyFill="1" applyBorder="1" applyAlignment="1">
      <alignment horizontal="left" vertical="center" wrapText="1" indent="5"/>
    </xf>
    <xf numFmtId="3" fontId="10" fillId="11" borderId="15" xfId="10" applyNumberFormat="1" applyFont="1" applyFill="1" applyBorder="1">
      <alignment horizontal="right" vertical="center"/>
    </xf>
    <xf numFmtId="0" fontId="9" fillId="11" borderId="4" xfId="9" quotePrefix="1" applyNumberFormat="1" applyFont="1" applyFill="1" applyBorder="1" applyAlignment="1">
      <alignment horizontal="left" vertical="center" wrapText="1" indent="5"/>
    </xf>
    <xf numFmtId="3" fontId="10" fillId="11" borderId="6" xfId="10" applyNumberFormat="1" applyFont="1" applyFill="1" applyBorder="1">
      <alignment horizontal="right" vertical="center"/>
    </xf>
    <xf numFmtId="0" fontId="9" fillId="11" borderId="7" xfId="9" quotePrefix="1" applyNumberFormat="1" applyFont="1" applyFill="1" applyBorder="1" applyAlignment="1">
      <alignment horizontal="left" vertical="center" wrapText="1" indent="5"/>
    </xf>
    <xf numFmtId="0" fontId="9" fillId="11" borderId="8" xfId="9" quotePrefix="1" applyFont="1" applyFill="1" applyBorder="1">
      <alignment horizontal="left" vertical="center" wrapText="1" indent="1"/>
    </xf>
    <xf numFmtId="3" fontId="10" fillId="11" borderId="8" xfId="10" applyNumberFormat="1" applyFont="1" applyFill="1" applyBorder="1">
      <alignment horizontal="right" vertical="center"/>
    </xf>
    <xf numFmtId="3" fontId="10" fillId="11" borderId="9" xfId="10" applyNumberFormat="1" applyFont="1" applyFill="1" applyBorder="1">
      <alignment horizontal="right" vertical="center"/>
    </xf>
    <xf numFmtId="0" fontId="14" fillId="0" borderId="16" xfId="12" applyFont="1" applyFill="1" applyBorder="1" applyAlignment="1">
      <alignment horizontal="left" vertical="center" wrapText="1"/>
    </xf>
    <xf numFmtId="3" fontId="15" fillId="10" borderId="5" xfId="10" applyNumberFormat="1" applyFont="1" applyFill="1" applyBorder="1">
      <alignment horizontal="right" vertical="center"/>
    </xf>
    <xf numFmtId="3" fontId="15" fillId="10" borderId="5" xfId="5" applyNumberFormat="1" applyFont="1" applyFill="1" applyBorder="1">
      <alignment vertical="center"/>
    </xf>
    <xf numFmtId="0" fontId="14" fillId="0" borderId="5" xfId="12" applyFont="1" applyFill="1" applyBorder="1" applyAlignment="1">
      <alignment horizontal="left" vertical="center" wrapText="1"/>
    </xf>
    <xf numFmtId="0" fontId="14" fillId="10" borderId="4" xfId="9" quotePrefix="1" applyFont="1" applyFill="1" applyBorder="1" applyAlignment="1">
      <alignment horizontal="left" vertical="center"/>
    </xf>
    <xf numFmtId="3" fontId="15" fillId="10" borderId="6" xfId="10" applyNumberFormat="1" applyFont="1" applyFill="1" applyBorder="1">
      <alignment horizontal="right" vertical="center"/>
    </xf>
    <xf numFmtId="3" fontId="15" fillId="10" borderId="6" xfId="5" applyNumberFormat="1" applyFont="1" applyFill="1" applyBorder="1">
      <alignment vertical="center"/>
    </xf>
    <xf numFmtId="0" fontId="8" fillId="10" borderId="5" xfId="8" quotePrefix="1" applyFont="1" applyFill="1" applyBorder="1">
      <alignment horizontal="left" vertical="center" wrapText="1" indent="1"/>
    </xf>
    <xf numFmtId="0" fontId="19" fillId="10" borderId="5" xfId="8" quotePrefix="1" applyFont="1" applyFill="1" applyBorder="1">
      <alignment horizontal="left" vertical="center" wrapText="1" indent="1"/>
    </xf>
    <xf numFmtId="0" fontId="19" fillId="12" borderId="5" xfId="9" quotePrefix="1" applyFont="1" applyFill="1" applyBorder="1">
      <alignment horizontal="left" vertical="center" wrapText="1" indent="1"/>
    </xf>
    <xf numFmtId="0" fontId="20" fillId="11" borderId="5" xfId="9" quotePrefix="1" applyFont="1" applyFill="1" applyBorder="1">
      <alignment horizontal="left" vertical="center" wrapText="1" indent="1"/>
    </xf>
    <xf numFmtId="0" fontId="23" fillId="0" borderId="5" xfId="12" applyFont="1" applyFill="1" applyBorder="1" applyAlignment="1">
      <alignment horizontal="left" vertical="center" wrapText="1"/>
    </xf>
    <xf numFmtId="0" fontId="20" fillId="0" borderId="5" xfId="12" applyFont="1" applyFill="1" applyBorder="1" applyAlignment="1">
      <alignment horizontal="left" vertical="center" wrapText="1"/>
    </xf>
    <xf numFmtId="0" fontId="24" fillId="13" borderId="5" xfId="13" applyFont="1" applyFill="1" applyBorder="1" applyAlignment="1">
      <alignment horizontal="left" wrapText="1"/>
    </xf>
    <xf numFmtId="3" fontId="11" fillId="10" borderId="6" xfId="5" applyNumberFormat="1" applyFont="1" applyFill="1" applyBorder="1">
      <alignment vertical="center"/>
    </xf>
    <xf numFmtId="3" fontId="22" fillId="10" borderId="6" xfId="5" applyNumberFormat="1" applyFont="1" applyFill="1" applyBorder="1">
      <alignment vertical="center"/>
    </xf>
    <xf numFmtId="3" fontId="22" fillId="12" borderId="6" xfId="5" applyNumberFormat="1" applyFont="1" applyFill="1" applyBorder="1">
      <alignment vertical="center"/>
    </xf>
    <xf numFmtId="3" fontId="21" fillId="11" borderId="6" xfId="5" applyNumberFormat="1" applyFont="1" applyFill="1" applyBorder="1">
      <alignment vertical="center"/>
    </xf>
    <xf numFmtId="3" fontId="21" fillId="10" borderId="6" xfId="10" applyNumberFormat="1" applyFont="1" applyFill="1" applyBorder="1">
      <alignment horizontal="right" vertical="center"/>
    </xf>
    <xf numFmtId="3" fontId="24" fillId="10" borderId="6" xfId="10" applyNumberFormat="1" applyFont="1" applyFill="1" applyBorder="1">
      <alignment horizontal="right" vertical="center"/>
    </xf>
    <xf numFmtId="0" fontId="39" fillId="0" borderId="4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1" fillId="14" borderId="4" xfId="0" applyFont="1" applyFill="1" applyBorder="1" applyAlignment="1">
      <alignment horizontal="center"/>
    </xf>
    <xf numFmtId="0" fontId="20" fillId="14" borderId="5" xfId="12" applyFont="1" applyFill="1" applyBorder="1" applyAlignment="1">
      <alignment horizontal="left" vertical="center" wrapText="1"/>
    </xf>
    <xf numFmtId="3" fontId="21" fillId="14" borderId="6" xfId="10" applyNumberFormat="1" applyFont="1" applyFill="1" applyBorder="1">
      <alignment horizontal="right" vertical="center"/>
    </xf>
    <xf numFmtId="3" fontId="21" fillId="10" borderId="5" xfId="10" applyNumberFormat="1" applyFont="1" applyFill="1" applyBorder="1">
      <alignment horizontal="right" vertical="center"/>
    </xf>
    <xf numFmtId="0" fontId="31" fillId="10" borderId="4" xfId="0" applyFont="1" applyFill="1" applyBorder="1" applyAlignment="1">
      <alignment horizontal="center"/>
    </xf>
    <xf numFmtId="0" fontId="20" fillId="10" borderId="5" xfId="12" applyFont="1" applyFill="1" applyBorder="1" applyAlignment="1">
      <alignment horizontal="left" vertical="center" wrapText="1"/>
    </xf>
    <xf numFmtId="3" fontId="20" fillId="10" borderId="5" xfId="12" applyNumberFormat="1" applyFont="1" applyFill="1" applyBorder="1" applyAlignment="1">
      <alignment horizontal="right" vertical="center" wrapText="1"/>
    </xf>
    <xf numFmtId="3" fontId="7" fillId="0" borderId="5" xfId="10" applyNumberFormat="1" applyFill="1" applyBorder="1">
      <alignment horizontal="right" vertical="center"/>
    </xf>
    <xf numFmtId="3" fontId="21" fillId="11" borderId="6" xfId="10" applyNumberFormat="1" applyFont="1" applyFill="1" applyBorder="1">
      <alignment horizontal="right" vertical="center"/>
    </xf>
    <xf numFmtId="3" fontId="21" fillId="12" borderId="6" xfId="10" applyNumberFormat="1" applyFont="1" applyFill="1" applyBorder="1">
      <alignment horizontal="right" vertical="center"/>
    </xf>
    <xf numFmtId="0" fontId="21" fillId="14" borderId="5" xfId="13" applyFont="1" applyFill="1" applyBorder="1" applyAlignment="1">
      <alignment horizontal="left" wrapText="1"/>
    </xf>
    <xf numFmtId="0" fontId="20" fillId="14" borderId="4" xfId="9" quotePrefix="1" applyFont="1" applyFill="1" applyBorder="1" applyAlignment="1">
      <alignment horizontal="center" vertical="center" wrapText="1"/>
    </xf>
    <xf numFmtId="3" fontId="11" fillId="10" borderId="5" xfId="5" applyNumberFormat="1" applyFont="1" applyFill="1" applyBorder="1">
      <alignment vertical="center"/>
    </xf>
    <xf numFmtId="3" fontId="22" fillId="10" borderId="5" xfId="5" applyNumberFormat="1" applyFont="1" applyFill="1" applyBorder="1">
      <alignment vertical="center"/>
    </xf>
    <xf numFmtId="3" fontId="21" fillId="12" borderId="5" xfId="10" applyNumberFormat="1" applyFont="1" applyFill="1" applyBorder="1">
      <alignment horizontal="right" vertical="center"/>
    </xf>
    <xf numFmtId="3" fontId="21" fillId="11" borderId="5" xfId="10" applyNumberFormat="1" applyFont="1" applyFill="1" applyBorder="1">
      <alignment horizontal="right" vertical="center"/>
    </xf>
    <xf numFmtId="3" fontId="24" fillId="10" borderId="5" xfId="10" applyNumberFormat="1" applyFont="1" applyFill="1" applyBorder="1">
      <alignment horizontal="right" vertical="center"/>
    </xf>
    <xf numFmtId="3" fontId="21" fillId="14" borderId="5" xfId="10" applyNumberFormat="1" applyFont="1" applyFill="1" applyBorder="1">
      <alignment horizontal="right" vertical="center"/>
    </xf>
    <xf numFmtId="3" fontId="23" fillId="0" borderId="5" xfId="12" applyNumberFormat="1" applyFont="1" applyFill="1" applyBorder="1" applyAlignment="1">
      <alignment horizontal="right" vertical="center" wrapText="1"/>
    </xf>
    <xf numFmtId="3" fontId="20" fillId="14" borderId="5" xfId="12" applyNumberFormat="1" applyFont="1" applyFill="1" applyBorder="1" applyAlignment="1">
      <alignment horizontal="right" vertical="center" wrapText="1"/>
    </xf>
    <xf numFmtId="3" fontId="22" fillId="12" borderId="5" xfId="10" applyNumberFormat="1" applyFont="1" applyFill="1" applyBorder="1">
      <alignment horizontal="right" vertical="center"/>
    </xf>
    <xf numFmtId="3" fontId="21" fillId="11" borderId="5" xfId="5" applyNumberFormat="1" applyFont="1" applyFill="1" applyBorder="1">
      <alignment vertical="center"/>
    </xf>
    <xf numFmtId="3" fontId="22" fillId="12" borderId="5" xfId="5" applyNumberFormat="1" applyFont="1" applyFill="1" applyBorder="1">
      <alignment vertical="center"/>
    </xf>
    <xf numFmtId="3" fontId="21" fillId="14" borderId="5" xfId="13" applyNumberFormat="1" applyFont="1" applyFill="1" applyBorder="1" applyAlignment="1">
      <alignment horizontal="right" wrapText="1"/>
    </xf>
    <xf numFmtId="3" fontId="24" fillId="13" borderId="5" xfId="13" applyNumberFormat="1" applyFont="1" applyFill="1" applyBorder="1" applyAlignment="1">
      <alignment horizontal="right" wrapText="1"/>
    </xf>
    <xf numFmtId="3" fontId="20" fillId="0" borderId="5" xfId="12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7" fillId="0" borderId="6" xfId="10" applyNumberFormat="1" applyFill="1" applyBorder="1">
      <alignment horizontal="right" vertical="center"/>
    </xf>
    <xf numFmtId="3" fontId="20" fillId="10" borderId="6" xfId="12" applyNumberFormat="1" applyFont="1" applyFill="1" applyBorder="1" applyAlignment="1">
      <alignment horizontal="right" vertical="center" wrapText="1"/>
    </xf>
    <xf numFmtId="3" fontId="23" fillId="0" borderId="6" xfId="12" applyNumberFormat="1" applyFont="1" applyFill="1" applyBorder="1" applyAlignment="1">
      <alignment horizontal="right" vertical="center" wrapText="1"/>
    </xf>
    <xf numFmtId="3" fontId="20" fillId="14" borderId="6" xfId="12" applyNumberFormat="1" applyFont="1" applyFill="1" applyBorder="1" applyAlignment="1">
      <alignment horizontal="right" vertical="center" wrapText="1"/>
    </xf>
    <xf numFmtId="0" fontId="5" fillId="0" borderId="4" xfId="2" quotePrefix="1" applyNumberFormat="1" applyFill="1" applyBorder="1" applyAlignment="1">
      <alignment horizontal="center" vertical="center"/>
    </xf>
    <xf numFmtId="3" fontId="21" fillId="14" borderId="6" xfId="13" applyNumberFormat="1" applyFont="1" applyFill="1" applyBorder="1" applyAlignment="1">
      <alignment horizontal="right" wrapText="1"/>
    </xf>
    <xf numFmtId="3" fontId="20" fillId="0" borderId="6" xfId="12" applyNumberFormat="1" applyFont="1" applyFill="1" applyBorder="1" applyAlignment="1">
      <alignment horizontal="right" vertical="center" wrapText="1"/>
    </xf>
    <xf numFmtId="0" fontId="31" fillId="0" borderId="7" xfId="0" applyFont="1" applyBorder="1" applyAlignment="1">
      <alignment horizontal="center"/>
    </xf>
    <xf numFmtId="0" fontId="20" fillId="0" borderId="8" xfId="12" applyFont="1" applyFill="1" applyBorder="1" applyAlignment="1">
      <alignment horizontal="left" vertical="center" wrapText="1"/>
    </xf>
    <xf numFmtId="3" fontId="10" fillId="10" borderId="23" xfId="5" applyNumberFormat="1" applyFont="1" applyFill="1" applyBorder="1">
      <alignment vertical="center"/>
    </xf>
    <xf numFmtId="3" fontId="11" fillId="10" borderId="24" xfId="5" applyNumberFormat="1" applyFont="1" applyFill="1" applyBorder="1">
      <alignment vertical="center"/>
    </xf>
    <xf numFmtId="3" fontId="10" fillId="11" borderId="24" xfId="10" applyNumberFormat="1" applyFont="1" applyFill="1" applyBorder="1">
      <alignment horizontal="right" vertical="center"/>
    </xf>
    <xf numFmtId="0" fontId="0" fillId="0" borderId="22" xfId="0" applyBorder="1"/>
    <xf numFmtId="3" fontId="21" fillId="0" borderId="10" xfId="14" applyNumberFormat="1" applyFont="1" applyFill="1">
      <alignment horizontal="right" vertical="center"/>
    </xf>
    <xf numFmtId="0" fontId="31" fillId="0" borderId="4" xfId="0" applyNumberFormat="1" applyFont="1" applyBorder="1" applyAlignment="1">
      <alignment horizontal="center"/>
    </xf>
    <xf numFmtId="3" fontId="22" fillId="12" borderId="6" xfId="10" applyNumberFormat="1" applyFont="1" applyFill="1" applyBorder="1">
      <alignment horizontal="right" vertical="center"/>
    </xf>
    <xf numFmtId="3" fontId="20" fillId="0" borderId="9" xfId="12" applyNumberFormat="1" applyFont="1" applyFill="1" applyBorder="1" applyAlignment="1">
      <alignment horizontal="right" vertical="center" wrapText="1"/>
    </xf>
    <xf numFmtId="3" fontId="24" fillId="13" borderId="6" xfId="13" applyNumberFormat="1" applyFont="1" applyFill="1" applyBorder="1" applyAlignment="1">
      <alignment horizontal="right" wrapText="1"/>
    </xf>
    <xf numFmtId="3" fontId="20" fillId="0" borderId="8" xfId="12" applyNumberFormat="1" applyFont="1" applyFill="1" applyBorder="1" applyAlignment="1">
      <alignment horizontal="right" vertical="center" wrapText="1"/>
    </xf>
    <xf numFmtId="0" fontId="2" fillId="2" borderId="25" xfId="0" applyFont="1" applyFill="1" applyBorder="1" applyAlignment="1">
      <alignment horizontal="center" vertical="center" wrapText="1"/>
    </xf>
    <xf numFmtId="3" fontId="15" fillId="10" borderId="16" xfId="5" applyNumberFormat="1" applyFont="1" applyFill="1" applyBorder="1">
      <alignment vertical="center"/>
    </xf>
    <xf numFmtId="3" fontId="15" fillId="10" borderId="16" xfId="10" applyNumberFormat="1" applyFont="1" applyFill="1" applyBorder="1">
      <alignment horizontal="right" vertical="center"/>
    </xf>
    <xf numFmtId="3" fontId="15" fillId="10" borderId="26" xfId="5" applyNumberFormat="1" applyFont="1" applyFill="1" applyBorder="1">
      <alignment vertical="center"/>
    </xf>
    <xf numFmtId="3" fontId="16" fillId="10" borderId="26" xfId="5" applyNumberFormat="1" applyFont="1" applyFill="1" applyBorder="1">
      <alignment vertical="center"/>
    </xf>
    <xf numFmtId="3" fontId="15" fillId="10" borderId="27" xfId="5" applyNumberFormat="1" applyFont="1" applyFill="1" applyBorder="1">
      <alignment vertical="center"/>
    </xf>
    <xf numFmtId="3" fontId="15" fillId="10" borderId="28" xfId="5" applyNumberFormat="1" applyFont="1" applyFill="1" applyBorder="1">
      <alignment vertical="center"/>
    </xf>
    <xf numFmtId="0" fontId="13" fillId="11" borderId="29" xfId="9" quotePrefix="1" applyNumberFormat="1" applyFont="1" applyFill="1" applyBorder="1" applyAlignment="1">
      <alignment horizontal="left" vertical="center"/>
    </xf>
    <xf numFmtId="0" fontId="13" fillId="11" borderId="30" xfId="9" quotePrefix="1" applyFont="1" applyFill="1" applyBorder="1">
      <alignment horizontal="left" vertical="center" wrapText="1" indent="1"/>
    </xf>
    <xf numFmtId="3" fontId="16" fillId="11" borderId="31" xfId="10" applyNumberFormat="1" applyFont="1" applyFill="1" applyBorder="1">
      <alignment horizontal="right" vertical="center"/>
    </xf>
    <xf numFmtId="3" fontId="16" fillId="11" borderId="32" xfId="10" applyNumberFormat="1" applyFont="1" applyFill="1" applyBorder="1">
      <alignment horizontal="right" vertical="center"/>
    </xf>
    <xf numFmtId="3" fontId="16" fillId="11" borderId="33" xfId="10" applyNumberFormat="1" applyFont="1" applyFill="1" applyBorder="1">
      <alignment horizontal="right" vertical="center"/>
    </xf>
    <xf numFmtId="0" fontId="17" fillId="12" borderId="34" xfId="9" quotePrefix="1" applyFont="1" applyFill="1" applyBorder="1" applyAlignment="1">
      <alignment horizontal="left" vertical="center"/>
    </xf>
    <xf numFmtId="0" fontId="17" fillId="12" borderId="35" xfId="9" quotePrefix="1" applyFont="1" applyFill="1" applyBorder="1">
      <alignment horizontal="left" vertical="center" wrapText="1" indent="1"/>
    </xf>
    <xf numFmtId="3" fontId="18" fillId="12" borderId="36" xfId="10" applyNumberFormat="1" applyFont="1" applyFill="1" applyBorder="1">
      <alignment horizontal="right" vertical="center"/>
    </xf>
    <xf numFmtId="3" fontId="18" fillId="12" borderId="16" xfId="10" applyNumberFormat="1" applyFont="1" applyFill="1" applyBorder="1">
      <alignment horizontal="right" vertical="center"/>
    </xf>
    <xf numFmtId="3" fontId="18" fillId="12" borderId="6" xfId="10" applyNumberFormat="1" applyFont="1" applyFill="1" applyBorder="1">
      <alignment horizontal="right" vertical="center"/>
    </xf>
    <xf numFmtId="0" fontId="14" fillId="10" borderId="34" xfId="9" quotePrefix="1" applyFont="1" applyFill="1" applyBorder="1" applyAlignment="1">
      <alignment horizontal="left" vertical="center"/>
    </xf>
    <xf numFmtId="3" fontId="15" fillId="10" borderId="36" xfId="10" applyNumberFormat="1" applyFont="1" applyFill="1" applyBorder="1">
      <alignment horizontal="right" vertical="center"/>
    </xf>
    <xf numFmtId="0" fontId="13" fillId="11" borderId="34" xfId="9" quotePrefix="1" applyNumberFormat="1" applyFont="1" applyFill="1" applyBorder="1" applyAlignment="1">
      <alignment horizontal="left" vertical="center"/>
    </xf>
    <xf numFmtId="0" fontId="13" fillId="11" borderId="35" xfId="9" quotePrefix="1" applyFont="1" applyFill="1" applyBorder="1">
      <alignment horizontal="left" vertical="center" wrapText="1" indent="1"/>
    </xf>
    <xf numFmtId="3" fontId="16" fillId="11" borderId="36" xfId="10" applyNumberFormat="1" applyFont="1" applyFill="1" applyBorder="1">
      <alignment horizontal="right" vertical="center"/>
    </xf>
    <xf numFmtId="3" fontId="16" fillId="11" borderId="16" xfId="10" applyNumberFormat="1" applyFont="1" applyFill="1" applyBorder="1">
      <alignment horizontal="right" vertical="center"/>
    </xf>
    <xf numFmtId="3" fontId="16" fillId="11" borderId="6" xfId="10" applyNumberFormat="1" applyFont="1" applyFill="1" applyBorder="1">
      <alignment horizontal="right" vertical="center"/>
    </xf>
    <xf numFmtId="0" fontId="26" fillId="10" borderId="34" xfId="9" quotePrefix="1" applyFont="1" applyFill="1" applyBorder="1" applyAlignment="1">
      <alignment horizontal="left" vertical="center"/>
    </xf>
    <xf numFmtId="3" fontId="27" fillId="10" borderId="36" xfId="10" applyNumberFormat="1" applyFont="1" applyFill="1" applyBorder="1">
      <alignment horizontal="right" vertical="center"/>
    </xf>
    <xf numFmtId="3" fontId="27" fillId="10" borderId="6" xfId="10" applyNumberFormat="1" applyFont="1" applyFill="1" applyBorder="1">
      <alignment horizontal="right" vertical="center"/>
    </xf>
    <xf numFmtId="3" fontId="16" fillId="12" borderId="36" xfId="10" applyNumberFormat="1" applyFont="1" applyFill="1" applyBorder="1">
      <alignment horizontal="right" vertical="center"/>
    </xf>
    <xf numFmtId="3" fontId="16" fillId="12" borderId="16" xfId="10" applyNumberFormat="1" applyFont="1" applyFill="1" applyBorder="1">
      <alignment horizontal="right" vertical="center"/>
    </xf>
    <xf numFmtId="3" fontId="16" fillId="12" borderId="6" xfId="10" applyNumberFormat="1" applyFont="1" applyFill="1" applyBorder="1">
      <alignment horizontal="right" vertical="center"/>
    </xf>
    <xf numFmtId="3" fontId="27" fillId="10" borderId="16" xfId="10" applyNumberFormat="1" applyFont="1" applyFill="1" applyBorder="1">
      <alignment horizontal="right" vertical="center"/>
    </xf>
    <xf numFmtId="0" fontId="37" fillId="11" borderId="4" xfId="0" applyFont="1" applyFill="1" applyBorder="1" applyAlignment="1">
      <alignment horizontal="left"/>
    </xf>
    <xf numFmtId="0" fontId="14" fillId="11" borderId="37" xfId="9" quotePrefix="1" applyFont="1" applyFill="1" applyBorder="1">
      <alignment horizontal="left" vertical="center" wrapText="1" indent="1"/>
    </xf>
    <xf numFmtId="3" fontId="15" fillId="11" borderId="36" xfId="5" applyNumberFormat="1" applyFont="1" applyFill="1" applyBorder="1">
      <alignment vertical="center"/>
    </xf>
    <xf numFmtId="3" fontId="15" fillId="11" borderId="16" xfId="5" applyNumberFormat="1" applyFont="1" applyFill="1" applyBorder="1">
      <alignment vertical="center"/>
    </xf>
    <xf numFmtId="3" fontId="15" fillId="11" borderId="6" xfId="5" applyNumberFormat="1" applyFont="1" applyFill="1" applyBorder="1">
      <alignment vertical="center"/>
    </xf>
    <xf numFmtId="3" fontId="27" fillId="10" borderId="23" xfId="5" applyNumberFormat="1" applyFont="1" applyFill="1" applyBorder="1">
      <alignment vertical="center"/>
    </xf>
    <xf numFmtId="3" fontId="27" fillId="10" borderId="38" xfId="5" applyNumberFormat="1" applyFont="1" applyFill="1" applyBorder="1">
      <alignment vertical="center"/>
    </xf>
    <xf numFmtId="3" fontId="27" fillId="10" borderId="39" xfId="5" applyNumberFormat="1" applyFont="1" applyFill="1" applyBorder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35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</cellXfs>
  <cellStyles count="15">
    <cellStyle name="Normalno" xfId="0" builtinId="0"/>
    <cellStyle name="Obično_List4" xfId="12" xr:uid="{E4733CD5-5918-4947-892E-82C3C65AD7EB}"/>
    <cellStyle name="Obično_List5" xfId="13" xr:uid="{F41D0D61-EDB9-4604-A154-11320A0CB5F7}"/>
    <cellStyle name="Obično_List7" xfId="11" xr:uid="{6D73A740-7DB6-4F87-AD69-0CCC2C6DB04A}"/>
    <cellStyle name="SAPBEXaggData" xfId="5" xr:uid="{CA9E82ED-DC7C-4C4E-A6DB-0DA46B72D912}"/>
    <cellStyle name="SAPBEXaggItem" xfId="4" xr:uid="{2F9FFA8E-F936-4B56-BB2F-B5C569090104}"/>
    <cellStyle name="SAPBEXchaText" xfId="1" xr:uid="{3674E5C1-F0A3-4582-813B-B5B3A96EACF3}"/>
    <cellStyle name="SAPBEXformats" xfId="3" xr:uid="{D760FC0B-6378-4A99-958C-174A3991D8CA}"/>
    <cellStyle name="SAPBEXHLevel0" xfId="6" xr:uid="{2D765F6E-DDE9-4FDB-8646-0A03D157195A}"/>
    <cellStyle name="SAPBEXHLevel1" xfId="7" xr:uid="{19A305C0-5BED-43B4-AB1A-4ECDF390B572}"/>
    <cellStyle name="SAPBEXHLevel2" xfId="8" xr:uid="{0212A1BB-6562-4B16-9436-4D2EBE808C1A}"/>
    <cellStyle name="SAPBEXHLevel3" xfId="9" xr:uid="{520C1AAE-5C58-498A-A377-74695C28A3B0}"/>
    <cellStyle name="SAPBEXstdData" xfId="10" xr:uid="{E9625930-7313-45C5-A5E9-62CB734D3A9E}"/>
    <cellStyle name="SAPBEXstdData 3" xfId="14" xr:uid="{5D4A9305-C5F0-405C-AEEB-924C634DAF20}"/>
    <cellStyle name="SAPBEXstdItem" xfId="2" xr:uid="{04EEFB04-CDAC-4153-B05C-0AF71EEF18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61227-761A-43EF-A89F-1BA1DEC351F1}">
  <sheetPr>
    <pageSetUpPr fitToPage="1"/>
  </sheetPr>
  <dimension ref="A1:M22"/>
  <sheetViews>
    <sheetView tabSelected="1" workbookViewId="0">
      <selection activeCell="J14" sqref="J14"/>
    </sheetView>
  </sheetViews>
  <sheetFormatPr defaultRowHeight="15" x14ac:dyDescent="0.25"/>
  <cols>
    <col min="1" max="1" width="14" customWidth="1"/>
    <col min="2" max="2" width="49.140625" customWidth="1"/>
    <col min="3" max="3" width="0.140625" customWidth="1"/>
    <col min="4" max="4" width="22" customWidth="1"/>
    <col min="5" max="5" width="22.28515625" customWidth="1"/>
    <col min="6" max="6" width="21.7109375" customWidth="1"/>
    <col min="8" max="8" width="10.140625" bestFit="1" customWidth="1"/>
    <col min="10" max="10" width="10.140625" bestFit="1" customWidth="1"/>
    <col min="11" max="11" width="15.140625" customWidth="1"/>
    <col min="12" max="12" width="11.7109375" bestFit="1" customWidth="1"/>
  </cols>
  <sheetData>
    <row r="1" spans="1:13" ht="44.25" customHeight="1" x14ac:dyDescent="0.35">
      <c r="A1" s="182" t="s">
        <v>172</v>
      </c>
      <c r="B1" s="182"/>
      <c r="C1" s="182"/>
      <c r="D1" s="182"/>
      <c r="E1" s="182"/>
      <c r="F1" s="182"/>
    </row>
    <row r="2" spans="1:13" ht="21" x14ac:dyDescent="0.35">
      <c r="A2" s="183" t="s">
        <v>0</v>
      </c>
      <c r="B2" s="183"/>
      <c r="C2" s="183"/>
      <c r="D2" s="183"/>
      <c r="E2" s="183"/>
      <c r="F2" s="183"/>
      <c r="I2" s="30"/>
    </row>
    <row r="3" spans="1:13" ht="19.5" thickBot="1" x14ac:dyDescent="0.35">
      <c r="A3" s="50" t="s">
        <v>70</v>
      </c>
      <c r="B3" s="1"/>
      <c r="C3" s="1"/>
      <c r="D3" s="1"/>
      <c r="E3" s="1"/>
      <c r="F3" s="52"/>
    </row>
    <row r="4" spans="1:13" ht="44.25" customHeight="1" x14ac:dyDescent="0.3">
      <c r="A4" s="2"/>
      <c r="B4" s="55" t="s">
        <v>73</v>
      </c>
      <c r="C4" s="55"/>
      <c r="D4" s="123" t="s">
        <v>158</v>
      </c>
      <c r="E4" s="123" t="s">
        <v>156</v>
      </c>
      <c r="F4" s="57" t="s">
        <v>159</v>
      </c>
    </row>
    <row r="5" spans="1:13" ht="18.75" x14ac:dyDescent="0.3">
      <c r="A5" s="3" t="s">
        <v>1</v>
      </c>
      <c r="B5" s="4" t="s">
        <v>2</v>
      </c>
      <c r="C5" s="4"/>
      <c r="D5" s="5">
        <f>D6+D7</f>
        <v>21716414</v>
      </c>
      <c r="E5" s="5">
        <f>E6+E7</f>
        <v>-1897870</v>
      </c>
      <c r="F5" s="6">
        <f>F6+F7</f>
        <v>19818544</v>
      </c>
    </row>
    <row r="6" spans="1:13" ht="18.75" x14ac:dyDescent="0.3">
      <c r="A6" s="3">
        <v>6</v>
      </c>
      <c r="B6" s="4" t="s">
        <v>3</v>
      </c>
      <c r="C6" s="4"/>
      <c r="D6" s="5">
        <f>'PLAN PRIHODA'!C11+'PLAN PRIHODA'!C13+'PLAN PRIHODA'!C15+'PLAN PRIHODA'!C17+'PLAN PRIHODA'!C20+'PLAN PRIHODA'!C26+'PLAN PRIHODA'!C30+'PLAN PRIHODA'!C38</f>
        <v>21716414</v>
      </c>
      <c r="E6" s="5">
        <f>'PLAN PRIHODA'!D11+'PLAN PRIHODA'!D13+'PLAN PRIHODA'!D15+'PLAN PRIHODA'!D17+'PLAN PRIHODA'!D20+'PLAN PRIHODA'!D26+'PLAN PRIHODA'!D30+'PLAN PRIHODA'!D38</f>
        <v>-1901447</v>
      </c>
      <c r="F6" s="6">
        <f>'PLAN PRIHODA'!E11+'PLAN PRIHODA'!E13+'PLAN PRIHODA'!E15+'PLAN PRIHODA'!E17+'PLAN PRIHODA'!E20+'PLAN PRIHODA'!E26+'PLAN PRIHODA'!E30+'PLAN PRIHODA'!E38</f>
        <v>19814967</v>
      </c>
    </row>
    <row r="7" spans="1:13" ht="18.75" x14ac:dyDescent="0.3">
      <c r="A7" s="3">
        <v>7</v>
      </c>
      <c r="B7" s="4" t="s">
        <v>4</v>
      </c>
      <c r="C7" s="4"/>
      <c r="D7" s="5">
        <f>'PLAN PRIHODA'!C32</f>
        <v>0</v>
      </c>
      <c r="E7" s="5">
        <f>'PLAN PRIHODA'!D32</f>
        <v>3577</v>
      </c>
      <c r="F7" s="6">
        <f>'PLAN PRIHODA'!E32</f>
        <v>3577</v>
      </c>
    </row>
    <row r="8" spans="1:13" ht="18.75" x14ac:dyDescent="0.3">
      <c r="A8" s="3"/>
      <c r="B8" s="4" t="s">
        <v>5</v>
      </c>
      <c r="C8" s="4"/>
      <c r="D8" s="5">
        <f>D9+D10</f>
        <v>21895414</v>
      </c>
      <c r="E8" s="5">
        <f t="shared" ref="E8:F8" si="0">E9+E10</f>
        <v>-1775675</v>
      </c>
      <c r="F8" s="5">
        <f t="shared" si="0"/>
        <v>20119739</v>
      </c>
      <c r="H8" s="23"/>
      <c r="K8" s="49"/>
    </row>
    <row r="9" spans="1:13" ht="18.75" x14ac:dyDescent="0.3">
      <c r="A9" s="3">
        <v>3</v>
      </c>
      <c r="B9" s="4" t="s">
        <v>6</v>
      </c>
      <c r="C9" s="4"/>
      <c r="D9" s="5">
        <f>'PLAN RASHODA'!D10+'PLAN RASHODA'!D79+'PLAN RASHODA'!D132+'PLAN RASHODA'!D167+'PLAN RASHODA'!D204+'PLAN RASHODA'!D210+'PLAN RASHODA'!D236+'PLAN RASHODA'!D268</f>
        <v>20781721</v>
      </c>
      <c r="E9" s="5">
        <f>'PLAN RASHODA'!E10+'PLAN RASHODA'!E79+'PLAN RASHODA'!E132+'PLAN RASHODA'!E167+'PLAN RASHODA'!E204+'PLAN RASHODA'!E210+'PLAN RASHODA'!E236+'PLAN RASHODA'!E268</f>
        <v>-1698296</v>
      </c>
      <c r="F9" s="6">
        <f>'PLAN RASHODA'!F10+'PLAN RASHODA'!F79+'PLAN RASHODA'!F132+'PLAN RASHODA'!F167+'PLAN RASHODA'!F204+'PLAN RASHODA'!F210+'PLAN RASHODA'!F236+'PLAN RASHODA'!F268</f>
        <v>19083425</v>
      </c>
      <c r="H9" s="23"/>
      <c r="I9" s="23"/>
      <c r="J9" s="23"/>
    </row>
    <row r="10" spans="1:13" ht="18.75" x14ac:dyDescent="0.3">
      <c r="A10" s="3">
        <v>4</v>
      </c>
      <c r="B10" s="4" t="s">
        <v>7</v>
      </c>
      <c r="C10" s="4"/>
      <c r="D10" s="5">
        <f>'PLAN RASHODA'!D61+'PLAN RASHODA'!D120+'PLAN RASHODA'!D152+'PLAN RASHODA'!D195+'PLAN RASHODA'!D226+'PLAN RASHODA'!D259</f>
        <v>1113693</v>
      </c>
      <c r="E10" s="5">
        <f>'PLAN RASHODA'!E61+'PLAN RASHODA'!E120+'PLAN RASHODA'!E152+'PLAN RASHODA'!E195+'PLAN RASHODA'!E226+'PLAN RASHODA'!E259</f>
        <v>-77379</v>
      </c>
      <c r="F10" s="6">
        <f>'PLAN RASHODA'!F61+'PLAN RASHODA'!F120+'PLAN RASHODA'!F152+'PLAN RASHODA'!F195+'PLAN RASHODA'!F226+'PLAN RASHODA'!F259</f>
        <v>1036314</v>
      </c>
      <c r="H10" s="23"/>
      <c r="I10" s="23"/>
      <c r="J10" s="49"/>
      <c r="K10" s="49"/>
      <c r="L10" s="49"/>
      <c r="M10" s="49"/>
    </row>
    <row r="11" spans="1:13" ht="19.5" thickBot="1" x14ac:dyDescent="0.35">
      <c r="A11" s="7"/>
      <c r="B11" s="8" t="s">
        <v>8</v>
      </c>
      <c r="C11" s="8"/>
      <c r="D11" s="9">
        <f>D5-D8</f>
        <v>-179000</v>
      </c>
      <c r="E11" s="9">
        <f t="shared" ref="E11" si="1">E5-E8</f>
        <v>-122195</v>
      </c>
      <c r="F11" s="51">
        <f>F5-F8</f>
        <v>-301195</v>
      </c>
      <c r="H11" s="23"/>
      <c r="J11" s="49"/>
      <c r="K11" s="49"/>
      <c r="L11" s="49"/>
      <c r="M11" s="49"/>
    </row>
    <row r="12" spans="1:13" ht="19.5" thickBot="1" x14ac:dyDescent="0.35">
      <c r="A12" s="1"/>
      <c r="B12" s="1"/>
      <c r="C12" s="1"/>
      <c r="D12" s="1"/>
      <c r="E12" s="1"/>
      <c r="F12" s="1"/>
      <c r="J12" s="49"/>
      <c r="K12" s="49"/>
      <c r="L12" s="49"/>
      <c r="M12" s="49"/>
    </row>
    <row r="13" spans="1:13" ht="37.5" x14ac:dyDescent="0.3">
      <c r="A13" s="10"/>
      <c r="B13" s="55" t="s">
        <v>73</v>
      </c>
      <c r="C13" s="55"/>
      <c r="D13" s="123" t="s">
        <v>158</v>
      </c>
      <c r="E13" s="123" t="s">
        <v>156</v>
      </c>
      <c r="F13" s="57" t="s">
        <v>159</v>
      </c>
      <c r="J13" s="49"/>
      <c r="K13" s="49"/>
      <c r="L13" s="49"/>
      <c r="M13" s="49"/>
    </row>
    <row r="14" spans="1:13" ht="37.5" x14ac:dyDescent="0.3">
      <c r="A14" s="11" t="s">
        <v>9</v>
      </c>
      <c r="B14" s="36" t="s">
        <v>52</v>
      </c>
      <c r="C14" s="36"/>
      <c r="D14" s="5">
        <v>1498219</v>
      </c>
      <c r="E14" s="5">
        <f>F14-D14</f>
        <v>551130</v>
      </c>
      <c r="F14" s="6">
        <v>2049349</v>
      </c>
      <c r="J14" s="49"/>
      <c r="K14" s="49"/>
      <c r="L14" s="49"/>
      <c r="M14" s="49"/>
    </row>
    <row r="15" spans="1:13" ht="38.25" thickBot="1" x14ac:dyDescent="0.35">
      <c r="A15" s="13" t="s">
        <v>10</v>
      </c>
      <c r="B15" s="15" t="s">
        <v>53</v>
      </c>
      <c r="C15" s="15"/>
      <c r="D15" s="9">
        <v>-1319219</v>
      </c>
      <c r="E15" s="9">
        <f>F15-D15</f>
        <v>-428935</v>
      </c>
      <c r="F15" s="51">
        <v>-1748154</v>
      </c>
      <c r="I15" s="23"/>
      <c r="J15" s="49"/>
      <c r="K15" s="49"/>
      <c r="L15" s="49"/>
      <c r="M15" s="49"/>
    </row>
    <row r="16" spans="1:13" ht="19.5" thickBot="1" x14ac:dyDescent="0.35">
      <c r="A16" s="50" t="s">
        <v>71</v>
      </c>
      <c r="B16" s="1"/>
      <c r="C16" s="1"/>
      <c r="D16" s="1"/>
      <c r="E16" s="1"/>
      <c r="F16" s="1"/>
      <c r="J16" s="49"/>
      <c r="K16" s="49"/>
      <c r="L16" s="49"/>
      <c r="M16" s="49"/>
    </row>
    <row r="17" spans="1:12" ht="37.5" x14ac:dyDescent="0.3">
      <c r="A17" s="10" t="s">
        <v>1</v>
      </c>
      <c r="B17" s="55" t="s">
        <v>73</v>
      </c>
      <c r="C17" s="55"/>
      <c r="D17" s="123" t="s">
        <v>158</v>
      </c>
      <c r="E17" s="123" t="s">
        <v>156</v>
      </c>
      <c r="F17" s="57" t="s">
        <v>159</v>
      </c>
      <c r="J17" s="49"/>
      <c r="K17" s="49"/>
      <c r="L17" s="49"/>
    </row>
    <row r="18" spans="1:12" ht="39" customHeight="1" x14ac:dyDescent="0.3">
      <c r="A18" s="3">
        <v>8</v>
      </c>
      <c r="B18" s="14" t="s">
        <v>11</v>
      </c>
      <c r="C18" s="14"/>
      <c r="D18" s="4">
        <v>0</v>
      </c>
      <c r="E18" s="4">
        <v>0</v>
      </c>
      <c r="F18" s="12">
        <v>0</v>
      </c>
      <c r="K18" s="49"/>
      <c r="L18" s="49"/>
    </row>
    <row r="19" spans="1:12" ht="40.5" customHeight="1" thickBot="1" x14ac:dyDescent="0.35">
      <c r="A19" s="7">
        <v>5</v>
      </c>
      <c r="B19" s="15" t="s">
        <v>12</v>
      </c>
      <c r="C19" s="15"/>
      <c r="D19" s="9">
        <v>0</v>
      </c>
      <c r="E19" s="9">
        <v>0</v>
      </c>
      <c r="F19" s="51">
        <v>0</v>
      </c>
      <c r="J19" s="49"/>
      <c r="K19" s="49"/>
      <c r="L19" s="49"/>
    </row>
    <row r="20" spans="1:12" ht="18.75" x14ac:dyDescent="0.3">
      <c r="A20" s="1"/>
      <c r="B20" s="1"/>
      <c r="C20" s="1"/>
      <c r="D20" s="1"/>
      <c r="E20" s="1"/>
      <c r="F20" s="1"/>
      <c r="J20" s="49"/>
      <c r="K20" s="49"/>
      <c r="L20" s="49"/>
    </row>
    <row r="21" spans="1:12" x14ac:dyDescent="0.25">
      <c r="J21" s="49"/>
      <c r="K21" s="49"/>
      <c r="L21" s="49"/>
    </row>
    <row r="22" spans="1:12" x14ac:dyDescent="0.25">
      <c r="J22" s="49"/>
      <c r="K22" s="49"/>
      <c r="L22" s="49"/>
    </row>
  </sheetData>
  <mergeCells count="2">
    <mergeCell ref="A1:F1"/>
    <mergeCell ref="A2:F2"/>
  </mergeCell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3DBB-00DC-48C3-AA27-534F5EFCB28F}">
  <sheetPr>
    <pageSetUpPr fitToPage="1"/>
  </sheetPr>
  <dimension ref="A2:K39"/>
  <sheetViews>
    <sheetView zoomScale="80" zoomScaleNormal="80" workbookViewId="0">
      <pane ySplit="6" topLeftCell="A28" activePane="bottomLeft" state="frozen"/>
      <selection pane="bottomLeft" activeCell="D22" sqref="D22"/>
    </sheetView>
  </sheetViews>
  <sheetFormatPr defaultRowHeight="15" x14ac:dyDescent="0.25"/>
  <cols>
    <col min="1" max="1" width="20.140625" customWidth="1"/>
    <col min="2" max="2" width="68" customWidth="1"/>
    <col min="3" max="3" width="24.5703125" customWidth="1"/>
    <col min="4" max="4" width="25.28515625" customWidth="1"/>
    <col min="5" max="5" width="26.85546875" customWidth="1"/>
    <col min="8" max="8" width="10" bestFit="1" customWidth="1"/>
    <col min="9" max="9" width="10.140625" bestFit="1" customWidth="1"/>
  </cols>
  <sheetData>
    <row r="2" spans="1:9" ht="33.75" x14ac:dyDescent="0.5">
      <c r="A2" s="185" t="s">
        <v>72</v>
      </c>
      <c r="B2" s="185"/>
      <c r="C2" s="185"/>
      <c r="D2" s="185"/>
      <c r="E2" s="185"/>
    </row>
    <row r="3" spans="1:9" ht="108.75" customHeight="1" x14ac:dyDescent="0.55000000000000004">
      <c r="A3" s="184" t="s">
        <v>172</v>
      </c>
      <c r="B3" s="184"/>
      <c r="C3" s="184"/>
      <c r="D3" s="184"/>
      <c r="E3" s="184"/>
    </row>
    <row r="4" spans="1:9" ht="27.75" customHeight="1" x14ac:dyDescent="0.55000000000000004">
      <c r="A4" s="184" t="s">
        <v>56</v>
      </c>
      <c r="B4" s="184"/>
      <c r="C4" s="184"/>
      <c r="D4" s="184"/>
      <c r="E4" s="184"/>
    </row>
    <row r="5" spans="1:9" ht="24" thickBot="1" x14ac:dyDescent="0.4">
      <c r="E5" s="54"/>
    </row>
    <row r="6" spans="1:9" ht="40.5" customHeight="1" x14ac:dyDescent="0.25">
      <c r="A6" s="24" t="s">
        <v>13</v>
      </c>
      <c r="B6" s="56" t="s">
        <v>73</v>
      </c>
      <c r="C6" s="123" t="s">
        <v>160</v>
      </c>
      <c r="D6" s="143" t="s">
        <v>156</v>
      </c>
      <c r="E6" s="57" t="s">
        <v>161</v>
      </c>
    </row>
    <row r="7" spans="1:9" ht="21" x14ac:dyDescent="0.25">
      <c r="A7" s="25"/>
      <c r="B7" s="26"/>
      <c r="C7" s="146"/>
      <c r="D7" s="148"/>
      <c r="E7" s="149"/>
    </row>
    <row r="8" spans="1:9" ht="33.75" customHeight="1" x14ac:dyDescent="0.25">
      <c r="A8" s="27"/>
      <c r="B8" s="28" t="s">
        <v>20</v>
      </c>
      <c r="C8" s="147">
        <f>C9+C18+C24+C28+C32+C36</f>
        <v>21716414</v>
      </c>
      <c r="D8" s="147">
        <f>D9+D18+D24+D28+D32+D36</f>
        <v>-1897870</v>
      </c>
      <c r="E8" s="147">
        <f>E9+E18+E24+E28+E32+E36</f>
        <v>19818544</v>
      </c>
      <c r="H8" s="23"/>
    </row>
    <row r="9" spans="1:9" ht="30" customHeight="1" x14ac:dyDescent="0.25">
      <c r="A9" s="150">
        <v>11</v>
      </c>
      <c r="B9" s="151" t="s">
        <v>16</v>
      </c>
      <c r="C9" s="152">
        <f>C10+C12+C14+C16</f>
        <v>19323991</v>
      </c>
      <c r="D9" s="153">
        <f t="shared" ref="D9:E9" si="0">D10+D12+D14+D16</f>
        <v>-2062369</v>
      </c>
      <c r="E9" s="154">
        <f t="shared" si="0"/>
        <v>17261622</v>
      </c>
      <c r="H9" s="23"/>
      <c r="I9" s="23"/>
    </row>
    <row r="10" spans="1:9" ht="34.15" customHeight="1" x14ac:dyDescent="0.25">
      <c r="A10" s="155" t="s">
        <v>21</v>
      </c>
      <c r="B10" s="156" t="s">
        <v>22</v>
      </c>
      <c r="C10" s="157">
        <f>C11</f>
        <v>14162674</v>
      </c>
      <c r="D10" s="158">
        <f t="shared" ref="D10:E10" si="1">D11</f>
        <v>-228756</v>
      </c>
      <c r="E10" s="159">
        <f t="shared" si="1"/>
        <v>13933918</v>
      </c>
      <c r="I10" s="23"/>
    </row>
    <row r="11" spans="1:9" ht="36" customHeight="1" x14ac:dyDescent="0.25">
      <c r="A11" s="160">
        <v>67</v>
      </c>
      <c r="B11" s="78" t="s">
        <v>80</v>
      </c>
      <c r="C11" s="161">
        <f>'PLAN RASHODA'!C9</f>
        <v>14162674</v>
      </c>
      <c r="D11" s="145">
        <f>'PLAN RASHODA'!E9</f>
        <v>-228756</v>
      </c>
      <c r="E11" s="80">
        <f>'PLAN RASHODA'!F9</f>
        <v>13933918</v>
      </c>
    </row>
    <row r="12" spans="1:9" ht="40.15" customHeight="1" x14ac:dyDescent="0.25">
      <c r="A12" s="155" t="s">
        <v>23</v>
      </c>
      <c r="B12" s="156" t="s">
        <v>24</v>
      </c>
      <c r="C12" s="157">
        <f>C13</f>
        <v>5106317</v>
      </c>
      <c r="D12" s="158">
        <f t="shared" ref="D12:E12" si="2">D13</f>
        <v>-1827613</v>
      </c>
      <c r="E12" s="159">
        <f t="shared" si="2"/>
        <v>3278704</v>
      </c>
    </row>
    <row r="13" spans="1:9" ht="35.450000000000003" customHeight="1" x14ac:dyDescent="0.25">
      <c r="A13" s="160">
        <v>67</v>
      </c>
      <c r="B13" s="78" t="s">
        <v>80</v>
      </c>
      <c r="C13" s="161">
        <f>'PLAN RASHODA'!C209</f>
        <v>5106317</v>
      </c>
      <c r="D13" s="145">
        <f>'PLAN RASHODA'!E209</f>
        <v>-1827613</v>
      </c>
      <c r="E13" s="80">
        <f>'PLAN RASHODA'!F209</f>
        <v>3278704</v>
      </c>
    </row>
    <row r="14" spans="1:9" ht="55.5" customHeight="1" x14ac:dyDescent="0.25">
      <c r="A14" s="155" t="s">
        <v>25</v>
      </c>
      <c r="B14" s="156" t="s">
        <v>26</v>
      </c>
      <c r="C14" s="157">
        <f>C15</f>
        <v>45000</v>
      </c>
      <c r="D14" s="158">
        <f t="shared" ref="D14:E14" si="3">D15</f>
        <v>0</v>
      </c>
      <c r="E14" s="159">
        <f t="shared" si="3"/>
        <v>45000</v>
      </c>
    </row>
    <row r="15" spans="1:9" ht="35.450000000000003" customHeight="1" x14ac:dyDescent="0.25">
      <c r="A15" s="160">
        <v>67</v>
      </c>
      <c r="B15" s="78" t="s">
        <v>80</v>
      </c>
      <c r="C15" s="161">
        <f>'PLAN RASHODA'!C225</f>
        <v>45000</v>
      </c>
      <c r="D15" s="145">
        <f>'PLAN RASHODA'!E226</f>
        <v>0</v>
      </c>
      <c r="E15" s="80">
        <f>'PLAN RASHODA'!F225</f>
        <v>45000</v>
      </c>
    </row>
    <row r="16" spans="1:9" ht="55.5" customHeight="1" x14ac:dyDescent="0.25">
      <c r="A16" s="155" t="s">
        <v>78</v>
      </c>
      <c r="B16" s="156" t="s">
        <v>79</v>
      </c>
      <c r="C16" s="157">
        <f>C17</f>
        <v>10000</v>
      </c>
      <c r="D16" s="158">
        <f t="shared" ref="D16:E16" si="4">D17</f>
        <v>-6000</v>
      </c>
      <c r="E16" s="159">
        <f t="shared" si="4"/>
        <v>4000</v>
      </c>
    </row>
    <row r="17" spans="1:11" ht="36" customHeight="1" x14ac:dyDescent="0.35">
      <c r="A17" s="96">
        <v>67</v>
      </c>
      <c r="B17" s="78" t="s">
        <v>80</v>
      </c>
      <c r="C17" s="77">
        <f>'PLAN RASHODA'!C267</f>
        <v>10000</v>
      </c>
      <c r="D17" s="144">
        <f>'PLAN RASHODA'!E267</f>
        <v>-6000</v>
      </c>
      <c r="E17" s="81">
        <f>'PLAN RASHODA'!F267</f>
        <v>4000</v>
      </c>
    </row>
    <row r="18" spans="1:11" ht="30.75" customHeight="1" x14ac:dyDescent="0.25">
      <c r="A18" s="162">
        <v>31</v>
      </c>
      <c r="B18" s="163" t="s">
        <v>18</v>
      </c>
      <c r="C18" s="164">
        <f>C19</f>
        <v>352000</v>
      </c>
      <c r="D18" s="165">
        <f t="shared" ref="D18:E19" si="5">D19</f>
        <v>6002</v>
      </c>
      <c r="E18" s="166">
        <f t="shared" si="5"/>
        <v>358002</v>
      </c>
    </row>
    <row r="19" spans="1:11" ht="52.5" customHeight="1" x14ac:dyDescent="0.25">
      <c r="A19" s="155" t="s">
        <v>27</v>
      </c>
      <c r="B19" s="156" t="s">
        <v>28</v>
      </c>
      <c r="C19" s="157">
        <f>C20</f>
        <v>352000</v>
      </c>
      <c r="D19" s="158">
        <f t="shared" si="5"/>
        <v>6002</v>
      </c>
      <c r="E19" s="159">
        <f t="shared" si="5"/>
        <v>358002</v>
      </c>
      <c r="K19" s="23"/>
    </row>
    <row r="20" spans="1:11" ht="36" customHeight="1" x14ac:dyDescent="0.25">
      <c r="A20" s="167">
        <v>6</v>
      </c>
      <c r="B20" s="33" t="s">
        <v>46</v>
      </c>
      <c r="C20" s="168">
        <f>SUM(C21:C23)</f>
        <v>352000</v>
      </c>
      <c r="D20" s="168">
        <f>SUM(D21:D23)</f>
        <v>6002</v>
      </c>
      <c r="E20" s="169">
        <f>SUM(E21:E23)</f>
        <v>358002</v>
      </c>
      <c r="K20" s="23"/>
    </row>
    <row r="21" spans="1:11" s="22" customFormat="1" ht="36" customHeight="1" x14ac:dyDescent="0.25">
      <c r="A21" s="79">
        <v>64</v>
      </c>
      <c r="B21" s="32" t="s">
        <v>167</v>
      </c>
      <c r="C21" s="76">
        <v>0</v>
      </c>
      <c r="D21" s="145">
        <v>672</v>
      </c>
      <c r="E21" s="80">
        <f>C21+D21</f>
        <v>672</v>
      </c>
    </row>
    <row r="22" spans="1:11" ht="36" customHeight="1" x14ac:dyDescent="0.25">
      <c r="A22" s="160">
        <v>66</v>
      </c>
      <c r="B22" s="32" t="s">
        <v>47</v>
      </c>
      <c r="C22" s="161">
        <v>352000</v>
      </c>
      <c r="D22" s="145">
        <v>0</v>
      </c>
      <c r="E22" s="80">
        <f>C22+D22</f>
        <v>352000</v>
      </c>
      <c r="K22" s="23"/>
    </row>
    <row r="23" spans="1:11" s="22" customFormat="1" ht="36" customHeight="1" x14ac:dyDescent="0.25">
      <c r="A23" s="79">
        <v>68</v>
      </c>
      <c r="B23" s="32" t="s">
        <v>168</v>
      </c>
      <c r="C23" s="76">
        <v>0</v>
      </c>
      <c r="D23" s="145">
        <v>5330</v>
      </c>
      <c r="E23" s="80">
        <f>C23+D23</f>
        <v>5330</v>
      </c>
    </row>
    <row r="24" spans="1:11" s="22" customFormat="1" ht="30" customHeight="1" x14ac:dyDescent="0.25">
      <c r="A24" s="162">
        <v>43</v>
      </c>
      <c r="B24" s="163" t="s">
        <v>19</v>
      </c>
      <c r="C24" s="164">
        <f>C25</f>
        <v>135000</v>
      </c>
      <c r="D24" s="165">
        <f t="shared" ref="D24:E25" si="6">D25</f>
        <v>0</v>
      </c>
      <c r="E24" s="166">
        <f t="shared" si="6"/>
        <v>135000</v>
      </c>
    </row>
    <row r="25" spans="1:11" s="22" customFormat="1" ht="49.5" customHeight="1" x14ac:dyDescent="0.25">
      <c r="A25" s="155" t="s">
        <v>27</v>
      </c>
      <c r="B25" s="156" t="s">
        <v>28</v>
      </c>
      <c r="C25" s="170">
        <f>C26</f>
        <v>135000</v>
      </c>
      <c r="D25" s="171">
        <f t="shared" si="6"/>
        <v>0</v>
      </c>
      <c r="E25" s="172">
        <f t="shared" si="6"/>
        <v>135000</v>
      </c>
    </row>
    <row r="26" spans="1:11" s="22" customFormat="1" ht="36" customHeight="1" x14ac:dyDescent="0.25">
      <c r="A26" s="167">
        <v>6</v>
      </c>
      <c r="B26" s="33" t="s">
        <v>46</v>
      </c>
      <c r="C26" s="168">
        <f>C27</f>
        <v>135000</v>
      </c>
      <c r="D26" s="173">
        <f>D27</f>
        <v>0</v>
      </c>
      <c r="E26" s="169">
        <f>E27</f>
        <v>135000</v>
      </c>
    </row>
    <row r="27" spans="1:11" s="22" customFormat="1" ht="36" customHeight="1" x14ac:dyDescent="0.25">
      <c r="A27" s="79">
        <v>65</v>
      </c>
      <c r="B27" s="32" t="s">
        <v>48</v>
      </c>
      <c r="C27" s="76">
        <v>135000</v>
      </c>
      <c r="D27" s="145">
        <v>0</v>
      </c>
      <c r="E27" s="80">
        <f>C27+D27</f>
        <v>135000</v>
      </c>
    </row>
    <row r="28" spans="1:11" ht="30" customHeight="1" x14ac:dyDescent="0.25">
      <c r="A28" s="162">
        <v>52</v>
      </c>
      <c r="B28" s="163" t="s">
        <v>69</v>
      </c>
      <c r="C28" s="164">
        <f>C29</f>
        <v>290000</v>
      </c>
      <c r="D28" s="165">
        <f t="shared" ref="D28:E34" si="7">D29</f>
        <v>154920</v>
      </c>
      <c r="E28" s="166">
        <f t="shared" si="7"/>
        <v>444920</v>
      </c>
    </row>
    <row r="29" spans="1:11" ht="36.75" customHeight="1" x14ac:dyDescent="0.25">
      <c r="A29" s="155" t="s">
        <v>27</v>
      </c>
      <c r="B29" s="156" t="s">
        <v>28</v>
      </c>
      <c r="C29" s="157">
        <f>C30</f>
        <v>290000</v>
      </c>
      <c r="D29" s="158">
        <f t="shared" si="7"/>
        <v>154920</v>
      </c>
      <c r="E29" s="159">
        <f t="shared" si="7"/>
        <v>444920</v>
      </c>
    </row>
    <row r="30" spans="1:11" ht="36.75" customHeight="1" x14ac:dyDescent="0.25">
      <c r="A30" s="167">
        <v>6</v>
      </c>
      <c r="B30" s="33" t="s">
        <v>46</v>
      </c>
      <c r="C30" s="168">
        <f>C31</f>
        <v>290000</v>
      </c>
      <c r="D30" s="173">
        <f t="shared" si="7"/>
        <v>154920</v>
      </c>
      <c r="E30" s="169">
        <f t="shared" si="7"/>
        <v>444920</v>
      </c>
    </row>
    <row r="31" spans="1:11" ht="36.75" customHeight="1" x14ac:dyDescent="0.25">
      <c r="A31" s="160">
        <v>63</v>
      </c>
      <c r="B31" s="75" t="s">
        <v>81</v>
      </c>
      <c r="C31" s="161">
        <v>290000</v>
      </c>
      <c r="D31" s="145">
        <v>154920</v>
      </c>
      <c r="E31" s="80">
        <v>444920</v>
      </c>
    </row>
    <row r="32" spans="1:11" ht="42" x14ac:dyDescent="0.25">
      <c r="A32" s="162">
        <v>71</v>
      </c>
      <c r="B32" s="163" t="s">
        <v>169</v>
      </c>
      <c r="C32" s="164">
        <f>C33</f>
        <v>0</v>
      </c>
      <c r="D32" s="165">
        <f t="shared" si="7"/>
        <v>3577</v>
      </c>
      <c r="E32" s="166">
        <f t="shared" si="7"/>
        <v>3577</v>
      </c>
    </row>
    <row r="33" spans="1:5" ht="36.75" customHeight="1" x14ac:dyDescent="0.25">
      <c r="A33" s="155" t="s">
        <v>27</v>
      </c>
      <c r="B33" s="156" t="s">
        <v>28</v>
      </c>
      <c r="C33" s="157">
        <f>C34</f>
        <v>0</v>
      </c>
      <c r="D33" s="158">
        <f t="shared" si="7"/>
        <v>3577</v>
      </c>
      <c r="E33" s="159">
        <f t="shared" si="7"/>
        <v>3577</v>
      </c>
    </row>
    <row r="34" spans="1:5" ht="36.75" customHeight="1" x14ac:dyDescent="0.25">
      <c r="A34" s="167">
        <v>7</v>
      </c>
      <c r="B34" s="33" t="s">
        <v>170</v>
      </c>
      <c r="C34" s="168">
        <f>C35</f>
        <v>0</v>
      </c>
      <c r="D34" s="173">
        <f t="shared" si="7"/>
        <v>3577</v>
      </c>
      <c r="E34" s="169">
        <f t="shared" si="7"/>
        <v>3577</v>
      </c>
    </row>
    <row r="35" spans="1:5" ht="36.75" customHeight="1" x14ac:dyDescent="0.25">
      <c r="A35" s="160">
        <v>72</v>
      </c>
      <c r="B35" s="75" t="s">
        <v>171</v>
      </c>
      <c r="C35" s="161">
        <v>0</v>
      </c>
      <c r="D35" s="145">
        <v>3577</v>
      </c>
      <c r="E35" s="80">
        <v>3577</v>
      </c>
    </row>
    <row r="36" spans="1:5" ht="30.6" customHeight="1" x14ac:dyDescent="0.35">
      <c r="A36" s="174">
        <v>581</v>
      </c>
      <c r="B36" s="175" t="s">
        <v>77</v>
      </c>
      <c r="C36" s="176">
        <f>C37</f>
        <v>1615423</v>
      </c>
      <c r="D36" s="177">
        <f t="shared" ref="D36:E36" si="8">D37</f>
        <v>0</v>
      </c>
      <c r="E36" s="178">
        <f t="shared" si="8"/>
        <v>1615423</v>
      </c>
    </row>
    <row r="37" spans="1:5" ht="36.75" customHeight="1" x14ac:dyDescent="0.25">
      <c r="A37" s="155" t="s">
        <v>75</v>
      </c>
      <c r="B37" s="156" t="s">
        <v>76</v>
      </c>
      <c r="C37" s="157">
        <f>C38</f>
        <v>1615423</v>
      </c>
      <c r="D37" s="158">
        <f t="shared" ref="D37:E38" si="9">D38</f>
        <v>0</v>
      </c>
      <c r="E37" s="159">
        <f t="shared" si="9"/>
        <v>1615423</v>
      </c>
    </row>
    <row r="38" spans="1:5" ht="36.6" customHeight="1" x14ac:dyDescent="0.35">
      <c r="A38" s="95">
        <v>6</v>
      </c>
      <c r="B38" s="33" t="s">
        <v>46</v>
      </c>
      <c r="C38" s="179">
        <f>C39</f>
        <v>1615423</v>
      </c>
      <c r="D38" s="180">
        <f t="shared" si="9"/>
        <v>0</v>
      </c>
      <c r="E38" s="181">
        <f t="shared" si="9"/>
        <v>1615423</v>
      </c>
    </row>
    <row r="39" spans="1:5" ht="36" customHeight="1" x14ac:dyDescent="0.35">
      <c r="A39" s="96">
        <v>67</v>
      </c>
      <c r="B39" s="78" t="s">
        <v>80</v>
      </c>
      <c r="C39" s="146">
        <f>'PLAN RASHODA'!C235</f>
        <v>1615423</v>
      </c>
      <c r="D39" s="148">
        <f>'PLAN RASHODA'!E235</f>
        <v>0</v>
      </c>
      <c r="E39" s="149">
        <f>'PLAN RASHODA'!F235</f>
        <v>1615423</v>
      </c>
    </row>
  </sheetData>
  <mergeCells count="3">
    <mergeCell ref="A3:E3"/>
    <mergeCell ref="A4:E4"/>
    <mergeCell ref="A2:E2"/>
  </mergeCells>
  <pageMargins left="0.7" right="0.7" top="0.75" bottom="0.75" header="0.3" footer="0.3"/>
  <pageSetup paperSize="9" scale="5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F3498-DD10-4954-8044-7B0299F07110}">
  <sheetPr>
    <pageSetUpPr fitToPage="1"/>
  </sheetPr>
  <dimension ref="A2:I21"/>
  <sheetViews>
    <sheetView workbookViewId="0">
      <selection activeCell="B22" sqref="B22"/>
    </sheetView>
  </sheetViews>
  <sheetFormatPr defaultRowHeight="15" x14ac:dyDescent="0.25"/>
  <cols>
    <col min="1" max="1" width="15.42578125" customWidth="1"/>
    <col min="2" max="2" width="42" customWidth="1"/>
    <col min="3" max="3" width="16" customWidth="1"/>
    <col min="4" max="4" width="18.42578125" customWidth="1"/>
    <col min="5" max="5" width="15.42578125" customWidth="1"/>
    <col min="6" max="6" width="19.42578125" customWidth="1"/>
    <col min="7" max="7" width="11.7109375" bestFit="1" customWidth="1"/>
    <col min="9" max="9" width="10.140625" bestFit="1" customWidth="1"/>
  </cols>
  <sheetData>
    <row r="2" spans="1:9" ht="21" x14ac:dyDescent="0.35">
      <c r="A2" s="183" t="s">
        <v>72</v>
      </c>
      <c r="B2" s="183"/>
      <c r="C2" s="183"/>
      <c r="D2" s="183"/>
      <c r="E2" s="183"/>
    </row>
    <row r="3" spans="1:9" ht="41.25" customHeight="1" x14ac:dyDescent="0.35">
      <c r="A3" s="182" t="s">
        <v>173</v>
      </c>
      <c r="B3" s="182"/>
      <c r="C3" s="182"/>
      <c r="D3" s="182"/>
      <c r="E3" s="182"/>
    </row>
    <row r="4" spans="1:9" ht="21" x14ac:dyDescent="0.35">
      <c r="B4" s="183" t="s">
        <v>74</v>
      </c>
      <c r="C4" s="183"/>
      <c r="D4" s="183"/>
    </row>
    <row r="5" spans="1:9" ht="15.75" thickBot="1" x14ac:dyDescent="0.3">
      <c r="E5" s="52"/>
    </row>
    <row r="6" spans="1:9" ht="56.25" x14ac:dyDescent="0.25">
      <c r="A6" s="58" t="s">
        <v>13</v>
      </c>
      <c r="B6" s="59" t="s">
        <v>73</v>
      </c>
      <c r="C6" s="123" t="s">
        <v>157</v>
      </c>
      <c r="D6" s="123" t="s">
        <v>158</v>
      </c>
      <c r="E6" s="123" t="s">
        <v>82</v>
      </c>
      <c r="F6" s="57" t="s">
        <v>159</v>
      </c>
    </row>
    <row r="7" spans="1:9" ht="18.75" x14ac:dyDescent="0.25">
      <c r="A7" s="66"/>
      <c r="B7" s="60"/>
      <c r="C7" s="61"/>
      <c r="D7" s="61"/>
      <c r="E7" s="133"/>
      <c r="F7" s="136"/>
    </row>
    <row r="8" spans="1:9" ht="18.75" x14ac:dyDescent="0.25">
      <c r="A8" s="16"/>
      <c r="B8" s="17" t="s">
        <v>20</v>
      </c>
      <c r="C8" s="18">
        <f>SUM(C9:C14)</f>
        <v>21895414</v>
      </c>
      <c r="D8" s="18">
        <f>SUM(D9:D14)</f>
        <v>21895414</v>
      </c>
      <c r="E8" s="134">
        <f>SUM(E9:E14)</f>
        <v>-1775675</v>
      </c>
      <c r="F8" s="19">
        <f>SUM(F9:F14)</f>
        <v>20119739</v>
      </c>
      <c r="I8" s="23"/>
    </row>
    <row r="9" spans="1:9" ht="18.75" x14ac:dyDescent="0.25">
      <c r="A9" s="34">
        <v>11</v>
      </c>
      <c r="B9" s="20" t="s">
        <v>16</v>
      </c>
      <c r="C9" s="21">
        <f>'PLAN RASHODA'!C9+'PLAN RASHODA'!C209+'PLAN RASHODA'!C225+'PLAN RASHODA'!C267</f>
        <v>19323991</v>
      </c>
      <c r="D9" s="21">
        <f>'PLAN RASHODA'!D9+'PLAN RASHODA'!D209+'PLAN RASHODA'!D225+'PLAN RASHODA'!D267</f>
        <v>19323991</v>
      </c>
      <c r="E9" s="135">
        <f>'PLAN RASHODA'!E9+'PLAN RASHODA'!E209+'PLAN RASHODA'!E225+'PLAN RASHODA'!E267</f>
        <v>-2062369</v>
      </c>
      <c r="F9" s="35">
        <f>'PLAN RASHODA'!F9+'PLAN RASHODA'!F209+'PLAN RASHODA'!F225+'PLAN RASHODA'!F267</f>
        <v>17261622</v>
      </c>
      <c r="G9" s="23"/>
      <c r="I9" s="23"/>
    </row>
    <row r="10" spans="1:9" ht="18.75" x14ac:dyDescent="0.25">
      <c r="A10" s="67">
        <v>31</v>
      </c>
      <c r="B10" s="62" t="s">
        <v>18</v>
      </c>
      <c r="C10" s="63">
        <f>'PLAN RASHODA'!C78</f>
        <v>498000</v>
      </c>
      <c r="D10" s="63">
        <f>'PLAN RASHODA'!D78</f>
        <v>498000</v>
      </c>
      <c r="E10" s="63">
        <f>'PLAN RASHODA'!E78</f>
        <v>70100</v>
      </c>
      <c r="F10" s="68">
        <f>'PLAN RASHODA'!F78</f>
        <v>568100</v>
      </c>
    </row>
    <row r="11" spans="1:9" ht="18.75" x14ac:dyDescent="0.25">
      <c r="A11" s="69">
        <v>43</v>
      </c>
      <c r="B11" s="64" t="s">
        <v>19</v>
      </c>
      <c r="C11" s="65">
        <f>'PLAN RASHODA'!C131</f>
        <v>167500</v>
      </c>
      <c r="D11" s="65">
        <f>'PLAN RASHODA'!D131</f>
        <v>167500</v>
      </c>
      <c r="E11" s="65">
        <f>'PLAN RASHODA'!E131</f>
        <v>-18200</v>
      </c>
      <c r="F11" s="70">
        <f>'PLAN RASHODA'!F131</f>
        <v>149300</v>
      </c>
    </row>
    <row r="12" spans="1:9" ht="18.75" x14ac:dyDescent="0.25">
      <c r="A12" s="69">
        <v>52</v>
      </c>
      <c r="B12" s="64" t="s">
        <v>69</v>
      </c>
      <c r="C12" s="65">
        <f>'PLAN RASHODA'!C166</f>
        <v>290000</v>
      </c>
      <c r="D12" s="65">
        <f>'PLAN RASHODA'!D166</f>
        <v>290000</v>
      </c>
      <c r="E12" s="65">
        <f>'PLAN RASHODA'!E166</f>
        <v>225384</v>
      </c>
      <c r="F12" s="70">
        <f>'PLAN RASHODA'!F166</f>
        <v>515384</v>
      </c>
    </row>
    <row r="13" spans="1:9" ht="23.25" customHeight="1" x14ac:dyDescent="0.25">
      <c r="A13" s="69">
        <v>581</v>
      </c>
      <c r="B13" s="64" t="s">
        <v>77</v>
      </c>
      <c r="C13" s="65">
        <f>'PLAN RASHODA'!C234</f>
        <v>1615423</v>
      </c>
      <c r="D13" s="65">
        <f>'PLAN RASHODA'!D234</f>
        <v>1615423</v>
      </c>
      <c r="E13" s="65">
        <f>'PLAN RASHODA'!E235</f>
        <v>0</v>
      </c>
      <c r="F13" s="70">
        <f>'PLAN RASHODA'!F235</f>
        <v>1615423</v>
      </c>
    </row>
    <row r="14" spans="1:9" ht="19.5" thickBot="1" x14ac:dyDescent="0.3">
      <c r="A14" s="71">
        <v>61</v>
      </c>
      <c r="B14" s="72" t="s">
        <v>152</v>
      </c>
      <c r="C14" s="73">
        <f>'PLAN RASHODA'!C203</f>
        <v>500</v>
      </c>
      <c r="D14" s="73">
        <f>'PLAN RASHODA'!D203</f>
        <v>500</v>
      </c>
      <c r="E14" s="73">
        <f>'PLAN RASHODA'!E203</f>
        <v>9410</v>
      </c>
      <c r="F14" s="74">
        <f>'PLAN RASHODA'!F203</f>
        <v>9910</v>
      </c>
    </row>
    <row r="16" spans="1:9" x14ac:dyDescent="0.25">
      <c r="D16" s="23"/>
    </row>
    <row r="17" spans="4:7" x14ac:dyDescent="0.25">
      <c r="G17" s="23"/>
    </row>
    <row r="18" spans="4:7" x14ac:dyDescent="0.25">
      <c r="D18" s="23"/>
      <c r="G18" s="23"/>
    </row>
    <row r="19" spans="4:7" x14ac:dyDescent="0.25">
      <c r="D19" s="23"/>
    </row>
    <row r="20" spans="4:7" x14ac:dyDescent="0.25">
      <c r="D20" s="23"/>
    </row>
    <row r="21" spans="4:7" x14ac:dyDescent="0.25">
      <c r="G21" s="23"/>
    </row>
  </sheetData>
  <mergeCells count="3">
    <mergeCell ref="A3:E3"/>
    <mergeCell ref="B4:D4"/>
    <mergeCell ref="A2:E2"/>
  </mergeCell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F11D2-F601-435B-ACD9-8DE3AB8C419F}">
  <sheetPr>
    <pageSetUpPr fitToPage="1"/>
  </sheetPr>
  <dimension ref="A1:I2039"/>
  <sheetViews>
    <sheetView zoomScaleNormal="100" workbookViewId="0">
      <selection activeCell="B14" sqref="B14"/>
    </sheetView>
  </sheetViews>
  <sheetFormatPr defaultRowHeight="15" x14ac:dyDescent="0.25"/>
  <cols>
    <col min="1" max="1" width="17" style="37" customWidth="1"/>
    <col min="2" max="2" width="54.5703125" customWidth="1"/>
    <col min="3" max="3" width="19" customWidth="1"/>
    <col min="4" max="4" width="20.28515625" customWidth="1"/>
    <col min="5" max="6" width="15.85546875" customWidth="1"/>
    <col min="7" max="8" width="11.28515625" bestFit="1" customWidth="1"/>
    <col min="9" max="9" width="10.7109375" bestFit="1" customWidth="1"/>
  </cols>
  <sheetData>
    <row r="1" spans="1:9" ht="28.5" x14ac:dyDescent="0.45">
      <c r="A1" s="187" t="s">
        <v>72</v>
      </c>
      <c r="B1" s="187"/>
      <c r="C1" s="187"/>
      <c r="D1" s="187"/>
      <c r="E1" s="187"/>
      <c r="F1" s="187"/>
    </row>
    <row r="2" spans="1:9" ht="92.25" customHeight="1" x14ac:dyDescent="0.5">
      <c r="A2" s="186" t="s">
        <v>173</v>
      </c>
      <c r="B2" s="186"/>
      <c r="C2" s="186"/>
      <c r="D2" s="186"/>
      <c r="E2" s="186"/>
      <c r="F2" s="186"/>
    </row>
    <row r="3" spans="1:9" ht="31.15" customHeight="1" x14ac:dyDescent="0.5">
      <c r="A3" s="186" t="s">
        <v>57</v>
      </c>
      <c r="B3" s="186"/>
      <c r="C3" s="186"/>
      <c r="D3" s="186"/>
      <c r="E3" s="186"/>
      <c r="F3" s="186"/>
    </row>
    <row r="4" spans="1:9" ht="21.75" thickBot="1" x14ac:dyDescent="0.4">
      <c r="A4" s="38"/>
      <c r="B4" s="29"/>
      <c r="C4" s="29"/>
      <c r="D4" s="53"/>
    </row>
    <row r="5" spans="1:9" ht="56.25" x14ac:dyDescent="0.25">
      <c r="A5" s="39" t="s">
        <v>13</v>
      </c>
      <c r="B5" s="55" t="s">
        <v>73</v>
      </c>
      <c r="C5" s="123" t="s">
        <v>157</v>
      </c>
      <c r="D5" s="123" t="s">
        <v>158</v>
      </c>
      <c r="E5" s="123" t="s">
        <v>174</v>
      </c>
      <c r="F5" s="57" t="s">
        <v>159</v>
      </c>
    </row>
    <row r="6" spans="1:9" ht="42.75" customHeight="1" x14ac:dyDescent="0.25">
      <c r="A6" s="48" t="s">
        <v>29</v>
      </c>
      <c r="B6" s="82" t="s">
        <v>14</v>
      </c>
      <c r="C6" s="109">
        <f>C7</f>
        <v>21895414</v>
      </c>
      <c r="D6" s="109">
        <f>D7</f>
        <v>21895414</v>
      </c>
      <c r="E6" s="109">
        <f t="shared" ref="E6:F6" si="0">E7</f>
        <v>-1775675</v>
      </c>
      <c r="F6" s="89">
        <f t="shared" si="0"/>
        <v>20119739</v>
      </c>
      <c r="G6" s="23"/>
      <c r="H6" s="23"/>
      <c r="I6" s="23"/>
    </row>
    <row r="7" spans="1:9" ht="24" customHeight="1" x14ac:dyDescent="0.25">
      <c r="A7" s="40" t="s">
        <v>55</v>
      </c>
      <c r="B7" s="83" t="s">
        <v>54</v>
      </c>
      <c r="C7" s="110">
        <f>C8+C77+C208+C224+C234+C266</f>
        <v>21895414</v>
      </c>
      <c r="D7" s="110">
        <f>D8+D77+D208+D224+D234+D266</f>
        <v>21895414</v>
      </c>
      <c r="E7" s="110">
        <f>E8+E77+E208+E224+E234+E266</f>
        <v>-1775675</v>
      </c>
      <c r="F7" s="90">
        <f>F8+F77+F208+F224+F234+F266</f>
        <v>20119739</v>
      </c>
    </row>
    <row r="8" spans="1:9" ht="31.5" x14ac:dyDescent="0.25">
      <c r="A8" s="41" t="s">
        <v>21</v>
      </c>
      <c r="B8" s="84" t="s">
        <v>30</v>
      </c>
      <c r="C8" s="111">
        <f>C9</f>
        <v>14162674</v>
      </c>
      <c r="D8" s="111">
        <f t="shared" ref="D8:F8" si="1">D9</f>
        <v>14162674</v>
      </c>
      <c r="E8" s="111">
        <f t="shared" si="1"/>
        <v>-228756</v>
      </c>
      <c r="F8" s="106">
        <f t="shared" si="1"/>
        <v>13933918</v>
      </c>
    </row>
    <row r="9" spans="1:9" ht="15.75" x14ac:dyDescent="0.25">
      <c r="A9" s="42">
        <v>11</v>
      </c>
      <c r="B9" s="85" t="s">
        <v>16</v>
      </c>
      <c r="C9" s="112">
        <f>C10+C61</f>
        <v>14162674</v>
      </c>
      <c r="D9" s="112">
        <f>D10+D61</f>
        <v>14162674</v>
      </c>
      <c r="E9" s="112">
        <f>E10+E61</f>
        <v>-228756</v>
      </c>
      <c r="F9" s="105">
        <f>F10+F61</f>
        <v>13933918</v>
      </c>
      <c r="G9" s="23"/>
      <c r="H9" s="23"/>
    </row>
    <row r="10" spans="1:9" ht="15.75" x14ac:dyDescent="0.25">
      <c r="A10" s="43">
        <v>3</v>
      </c>
      <c r="B10" s="86" t="s">
        <v>49</v>
      </c>
      <c r="C10" s="113">
        <f>C11+C20+C50+C55+C58</f>
        <v>13417674</v>
      </c>
      <c r="D10" s="113">
        <f>D11+D20+D50+D55+D58</f>
        <v>13417674</v>
      </c>
      <c r="E10" s="113">
        <f>E11+E20+E50+E55+E58</f>
        <v>-42315</v>
      </c>
      <c r="F10" s="94">
        <f>F11+F20+F50+F55+F58</f>
        <v>13375359</v>
      </c>
      <c r="G10" s="23"/>
      <c r="H10" s="23"/>
    </row>
    <row r="11" spans="1:9" ht="15.75" x14ac:dyDescent="0.25">
      <c r="A11" s="97">
        <v>31</v>
      </c>
      <c r="B11" s="98" t="s">
        <v>58</v>
      </c>
      <c r="C11" s="114">
        <f>C12+C15+C17</f>
        <v>9408136</v>
      </c>
      <c r="D11" s="114">
        <f t="shared" ref="D11:F11" si="2">D12+D15+D17</f>
        <v>9408136</v>
      </c>
      <c r="E11" s="114">
        <f t="shared" si="2"/>
        <v>0</v>
      </c>
      <c r="F11" s="99">
        <f t="shared" si="2"/>
        <v>9408136</v>
      </c>
      <c r="G11" s="23"/>
      <c r="H11" s="23"/>
    </row>
    <row r="12" spans="1:9" ht="15.75" x14ac:dyDescent="0.25">
      <c r="A12" s="44">
        <v>311</v>
      </c>
      <c r="B12" s="87" t="s">
        <v>59</v>
      </c>
      <c r="C12" s="100">
        <f>SUM(C13:C14)</f>
        <v>7760312</v>
      </c>
      <c r="D12" s="100">
        <f t="shared" ref="D12:F12" si="3">SUM(D13:D14)</f>
        <v>7760312</v>
      </c>
      <c r="E12" s="100">
        <f t="shared" si="3"/>
        <v>0</v>
      </c>
      <c r="F12" s="93">
        <f t="shared" si="3"/>
        <v>7760312</v>
      </c>
    </row>
    <row r="13" spans="1:9" ht="15.75" x14ac:dyDescent="0.25">
      <c r="A13" s="44">
        <v>3111</v>
      </c>
      <c r="B13" s="87" t="s">
        <v>31</v>
      </c>
      <c r="C13" s="137">
        <v>7730312</v>
      </c>
      <c r="D13" s="137">
        <v>7730312</v>
      </c>
      <c r="E13" s="137"/>
      <c r="F13" s="93">
        <f>D13+E13</f>
        <v>7730312</v>
      </c>
    </row>
    <row r="14" spans="1:9" ht="15.75" x14ac:dyDescent="0.25">
      <c r="A14" s="44">
        <v>3114</v>
      </c>
      <c r="B14" s="87" t="s">
        <v>32</v>
      </c>
      <c r="C14" s="137">
        <v>30000</v>
      </c>
      <c r="D14" s="137">
        <v>30000</v>
      </c>
      <c r="E14" s="137"/>
      <c r="F14" s="93">
        <f>D14+E14</f>
        <v>30000</v>
      </c>
    </row>
    <row r="15" spans="1:9" ht="15.75" x14ac:dyDescent="0.25">
      <c r="A15" s="44">
        <v>312</v>
      </c>
      <c r="B15" s="87" t="s">
        <v>33</v>
      </c>
      <c r="C15" s="100">
        <f>C16</f>
        <v>350000</v>
      </c>
      <c r="D15" s="100">
        <f t="shared" ref="D15:F15" si="4">D16</f>
        <v>350000</v>
      </c>
      <c r="E15" s="100">
        <f t="shared" si="4"/>
        <v>0</v>
      </c>
      <c r="F15" s="93">
        <f t="shared" si="4"/>
        <v>350000</v>
      </c>
    </row>
    <row r="16" spans="1:9" ht="15.75" x14ac:dyDescent="0.25">
      <c r="A16" s="44">
        <v>3121</v>
      </c>
      <c r="B16" s="87" t="s">
        <v>33</v>
      </c>
      <c r="C16" s="137">
        <v>350000</v>
      </c>
      <c r="D16" s="137">
        <v>350000</v>
      </c>
      <c r="E16" s="100"/>
      <c r="F16" s="93">
        <f>D16+E16</f>
        <v>350000</v>
      </c>
    </row>
    <row r="17" spans="1:6" ht="15.75" x14ac:dyDescent="0.25">
      <c r="A17" s="44">
        <v>313</v>
      </c>
      <c r="B17" s="87" t="s">
        <v>50</v>
      </c>
      <c r="C17" s="100">
        <f>SUM(C18:C19)</f>
        <v>1297824</v>
      </c>
      <c r="D17" s="100">
        <f t="shared" ref="D17:F17" si="5">SUM(D18:D19)</f>
        <v>1297824</v>
      </c>
      <c r="E17" s="100">
        <f t="shared" si="5"/>
        <v>0</v>
      </c>
      <c r="F17" s="93">
        <f t="shared" si="5"/>
        <v>1297824</v>
      </c>
    </row>
    <row r="18" spans="1:6" ht="15.75" x14ac:dyDescent="0.25">
      <c r="A18" s="44">
        <v>3131</v>
      </c>
      <c r="B18" s="87" t="s">
        <v>83</v>
      </c>
      <c r="C18" s="137">
        <v>19664</v>
      </c>
      <c r="D18" s="137">
        <v>19664</v>
      </c>
      <c r="E18" s="100"/>
      <c r="F18" s="93">
        <f>D18+E18</f>
        <v>19664</v>
      </c>
    </row>
    <row r="19" spans="1:6" ht="15.75" x14ac:dyDescent="0.25">
      <c r="A19" s="44">
        <v>3132</v>
      </c>
      <c r="B19" s="87" t="s">
        <v>34</v>
      </c>
      <c r="C19" s="137">
        <v>1278160</v>
      </c>
      <c r="D19" s="137">
        <v>1278160</v>
      </c>
      <c r="E19" s="100"/>
      <c r="F19" s="93">
        <f>D19+E19</f>
        <v>1278160</v>
      </c>
    </row>
    <row r="20" spans="1:6" ht="15.75" x14ac:dyDescent="0.25">
      <c r="A20" s="97">
        <v>32</v>
      </c>
      <c r="B20" s="98" t="s">
        <v>60</v>
      </c>
      <c r="C20" s="114">
        <f>C21+C25+C31+C41+C43</f>
        <v>3976888</v>
      </c>
      <c r="D20" s="114">
        <f>D21+D25+D31+D41+D43</f>
        <v>3976888</v>
      </c>
      <c r="E20" s="114">
        <f>E21+E25+E31+E41+E43</f>
        <v>-37870</v>
      </c>
      <c r="F20" s="99">
        <f>F21+F25+F31+F41+F43</f>
        <v>3939018</v>
      </c>
    </row>
    <row r="21" spans="1:6" ht="15.75" x14ac:dyDescent="0.25">
      <c r="A21" s="44">
        <v>321</v>
      </c>
      <c r="B21" s="87" t="s">
        <v>61</v>
      </c>
      <c r="C21" s="100">
        <f>SUM(C22:C24)</f>
        <v>220000</v>
      </c>
      <c r="D21" s="100">
        <f>SUM(D22:D24)</f>
        <v>220000</v>
      </c>
      <c r="E21" s="100">
        <f>SUM(E22:E24)</f>
        <v>0</v>
      </c>
      <c r="F21" s="93">
        <f>SUM(F22:F24)</f>
        <v>220000</v>
      </c>
    </row>
    <row r="22" spans="1:6" ht="15.75" x14ac:dyDescent="0.25">
      <c r="A22" s="44">
        <v>3211</v>
      </c>
      <c r="B22" s="87" t="s">
        <v>35</v>
      </c>
      <c r="C22" s="100">
        <v>20000</v>
      </c>
      <c r="D22" s="100">
        <v>20000</v>
      </c>
      <c r="E22" s="100"/>
      <c r="F22" s="93">
        <f>D22+E22</f>
        <v>20000</v>
      </c>
    </row>
    <row r="23" spans="1:6" ht="15.75" x14ac:dyDescent="0.25">
      <c r="A23" s="44">
        <v>3212</v>
      </c>
      <c r="B23" s="87" t="s">
        <v>36</v>
      </c>
      <c r="C23" s="100">
        <v>180000</v>
      </c>
      <c r="D23" s="100">
        <v>180000</v>
      </c>
      <c r="E23" s="100"/>
      <c r="F23" s="93">
        <f>D23+E23</f>
        <v>180000</v>
      </c>
    </row>
    <row r="24" spans="1:6" ht="15.75" x14ac:dyDescent="0.25">
      <c r="A24" s="44">
        <v>3213</v>
      </c>
      <c r="B24" s="87" t="s">
        <v>37</v>
      </c>
      <c r="C24" s="100">
        <v>20000</v>
      </c>
      <c r="D24" s="100">
        <v>20000</v>
      </c>
      <c r="E24" s="100"/>
      <c r="F24" s="93">
        <f>D24+E24</f>
        <v>20000</v>
      </c>
    </row>
    <row r="25" spans="1:6" ht="15.75" x14ac:dyDescent="0.25">
      <c r="A25" s="44">
        <v>322</v>
      </c>
      <c r="B25" s="87" t="s">
        <v>62</v>
      </c>
      <c r="C25" s="100">
        <f>SUM(C26:C30)</f>
        <v>1583000</v>
      </c>
      <c r="D25" s="100">
        <f t="shared" ref="D25:F25" si="6">SUM(D26:D30)</f>
        <v>1583000</v>
      </c>
      <c r="E25" s="100">
        <f t="shared" si="6"/>
        <v>-180000</v>
      </c>
      <c r="F25" s="93">
        <f t="shared" si="6"/>
        <v>1403000</v>
      </c>
    </row>
    <row r="26" spans="1:6" ht="15.75" x14ac:dyDescent="0.25">
      <c r="A26" s="44">
        <v>3221</v>
      </c>
      <c r="B26" s="87" t="s">
        <v>38</v>
      </c>
      <c r="C26" s="100">
        <v>145000</v>
      </c>
      <c r="D26" s="100">
        <v>145000</v>
      </c>
      <c r="E26" s="100">
        <v>10000</v>
      </c>
      <c r="F26" s="93">
        <f>D26+E26</f>
        <v>155000</v>
      </c>
    </row>
    <row r="27" spans="1:6" ht="15.75" x14ac:dyDescent="0.25">
      <c r="A27" s="44">
        <v>3223</v>
      </c>
      <c r="B27" s="87" t="s">
        <v>39</v>
      </c>
      <c r="C27" s="100">
        <v>1350000</v>
      </c>
      <c r="D27" s="100">
        <v>1350000</v>
      </c>
      <c r="E27" s="100">
        <v>-200000</v>
      </c>
      <c r="F27" s="93">
        <f>D27+E27</f>
        <v>1150000</v>
      </c>
    </row>
    <row r="28" spans="1:6" ht="15.75" x14ac:dyDescent="0.25">
      <c r="A28" s="44">
        <v>3224</v>
      </c>
      <c r="B28" s="87" t="s">
        <v>40</v>
      </c>
      <c r="C28" s="100">
        <v>50000</v>
      </c>
      <c r="D28" s="100">
        <v>50000</v>
      </c>
      <c r="E28" s="100">
        <v>10000</v>
      </c>
      <c r="F28" s="93">
        <f>D28+E28</f>
        <v>60000</v>
      </c>
    </row>
    <row r="29" spans="1:6" ht="15.75" x14ac:dyDescent="0.25">
      <c r="A29" s="44">
        <v>3225</v>
      </c>
      <c r="B29" s="87" t="s">
        <v>41</v>
      </c>
      <c r="C29" s="100">
        <v>25000</v>
      </c>
      <c r="D29" s="100">
        <v>25000</v>
      </c>
      <c r="E29" s="100"/>
      <c r="F29" s="93">
        <f>D29+E29</f>
        <v>25000</v>
      </c>
    </row>
    <row r="30" spans="1:6" ht="15.75" x14ac:dyDescent="0.25">
      <c r="A30" s="44">
        <v>3227</v>
      </c>
      <c r="B30" s="87" t="s">
        <v>42</v>
      </c>
      <c r="C30" s="100">
        <v>13000</v>
      </c>
      <c r="D30" s="100">
        <v>13000</v>
      </c>
      <c r="E30" s="100"/>
      <c r="F30" s="93">
        <f>D30+E30</f>
        <v>13000</v>
      </c>
    </row>
    <row r="31" spans="1:6" ht="15.75" x14ac:dyDescent="0.25">
      <c r="A31" s="44">
        <v>323</v>
      </c>
      <c r="B31" s="87" t="s">
        <v>102</v>
      </c>
      <c r="C31" s="100">
        <f>SUM(C32:C40)</f>
        <v>2138888</v>
      </c>
      <c r="D31" s="100">
        <f t="shared" ref="D31:F31" si="7">SUM(D32:D40)</f>
        <v>2138888</v>
      </c>
      <c r="E31" s="100">
        <f t="shared" si="7"/>
        <v>123000</v>
      </c>
      <c r="F31" s="93">
        <f t="shared" si="7"/>
        <v>2261888</v>
      </c>
    </row>
    <row r="32" spans="1:6" ht="15.75" x14ac:dyDescent="0.25">
      <c r="A32" s="44" t="s">
        <v>84</v>
      </c>
      <c r="B32" s="87" t="s">
        <v>85</v>
      </c>
      <c r="C32" s="100">
        <v>40000</v>
      </c>
      <c r="D32" s="100">
        <v>40000</v>
      </c>
      <c r="E32" s="100"/>
      <c r="F32" s="93">
        <f t="shared" ref="F32:F40" si="8">D32+E32</f>
        <v>40000</v>
      </c>
    </row>
    <row r="33" spans="1:6" ht="15.75" x14ac:dyDescent="0.25">
      <c r="A33" s="44" t="s">
        <v>86</v>
      </c>
      <c r="B33" s="87" t="s">
        <v>87</v>
      </c>
      <c r="C33" s="100">
        <v>600000</v>
      </c>
      <c r="D33" s="100">
        <v>600000</v>
      </c>
      <c r="E33" s="100"/>
      <c r="F33" s="93">
        <f t="shared" si="8"/>
        <v>600000</v>
      </c>
    </row>
    <row r="34" spans="1:6" ht="15.75" x14ac:dyDescent="0.25">
      <c r="A34" s="44" t="s">
        <v>88</v>
      </c>
      <c r="B34" s="87" t="s">
        <v>89</v>
      </c>
      <c r="C34" s="100">
        <v>17000</v>
      </c>
      <c r="D34" s="100">
        <v>17000</v>
      </c>
      <c r="E34" s="100">
        <v>2000</v>
      </c>
      <c r="F34" s="93">
        <f t="shared" si="8"/>
        <v>19000</v>
      </c>
    </row>
    <row r="35" spans="1:6" ht="15.75" x14ac:dyDescent="0.25">
      <c r="A35" s="44" t="s">
        <v>90</v>
      </c>
      <c r="B35" s="87" t="s">
        <v>91</v>
      </c>
      <c r="C35" s="100">
        <v>190000</v>
      </c>
      <c r="D35" s="100">
        <v>190000</v>
      </c>
      <c r="E35" s="100"/>
      <c r="F35" s="93">
        <f t="shared" si="8"/>
        <v>190000</v>
      </c>
    </row>
    <row r="36" spans="1:6" ht="15.75" x14ac:dyDescent="0.25">
      <c r="A36" s="44" t="s">
        <v>92</v>
      </c>
      <c r="B36" s="87" t="s">
        <v>93</v>
      </c>
      <c r="C36" s="100">
        <v>150000</v>
      </c>
      <c r="D36" s="100">
        <v>150000</v>
      </c>
      <c r="E36" s="100"/>
      <c r="F36" s="93">
        <f t="shared" si="8"/>
        <v>150000</v>
      </c>
    </row>
    <row r="37" spans="1:6" ht="15.75" x14ac:dyDescent="0.25">
      <c r="A37" s="44" t="s">
        <v>94</v>
      </c>
      <c r="B37" s="87" t="s">
        <v>95</v>
      </c>
      <c r="C37" s="100">
        <v>25000</v>
      </c>
      <c r="D37" s="100">
        <v>25000</v>
      </c>
      <c r="E37" s="100">
        <v>-4000</v>
      </c>
      <c r="F37" s="93">
        <f t="shared" si="8"/>
        <v>21000</v>
      </c>
    </row>
    <row r="38" spans="1:6" ht="15.75" x14ac:dyDescent="0.25">
      <c r="A38" s="44" t="s">
        <v>96</v>
      </c>
      <c r="B38" s="87" t="s">
        <v>97</v>
      </c>
      <c r="C38" s="100">
        <v>227845</v>
      </c>
      <c r="D38" s="100">
        <v>227845</v>
      </c>
      <c r="E38" s="100">
        <v>-15000</v>
      </c>
      <c r="F38" s="93">
        <f t="shared" si="8"/>
        <v>212845</v>
      </c>
    </row>
    <row r="39" spans="1:6" ht="15.75" x14ac:dyDescent="0.25">
      <c r="A39" s="44" t="s">
        <v>98</v>
      </c>
      <c r="B39" s="87" t="s">
        <v>99</v>
      </c>
      <c r="C39" s="100">
        <v>150000</v>
      </c>
      <c r="D39" s="100">
        <v>150000</v>
      </c>
      <c r="E39" s="100"/>
      <c r="F39" s="93">
        <f t="shared" si="8"/>
        <v>150000</v>
      </c>
    </row>
    <row r="40" spans="1:6" ht="15.75" x14ac:dyDescent="0.25">
      <c r="A40" s="44" t="s">
        <v>100</v>
      </c>
      <c r="B40" s="87" t="s">
        <v>101</v>
      </c>
      <c r="C40" s="100">
        <v>739043</v>
      </c>
      <c r="D40" s="100">
        <v>739043</v>
      </c>
      <c r="E40" s="100">
        <v>140000</v>
      </c>
      <c r="F40" s="93">
        <f t="shared" si="8"/>
        <v>879043</v>
      </c>
    </row>
    <row r="41" spans="1:6" ht="15.75" x14ac:dyDescent="0.25">
      <c r="A41" s="44">
        <v>324</v>
      </c>
      <c r="B41" s="87" t="s">
        <v>103</v>
      </c>
      <c r="C41" s="100">
        <f>C42</f>
        <v>2000</v>
      </c>
      <c r="D41" s="100">
        <f t="shared" ref="D41:F41" si="9">D42</f>
        <v>2000</v>
      </c>
      <c r="E41" s="100">
        <f t="shared" si="9"/>
        <v>-1000</v>
      </c>
      <c r="F41" s="93">
        <f t="shared" si="9"/>
        <v>1000</v>
      </c>
    </row>
    <row r="42" spans="1:6" ht="15.75" x14ac:dyDescent="0.25">
      <c r="A42" s="44" t="s">
        <v>104</v>
      </c>
      <c r="B42" s="87" t="s">
        <v>103</v>
      </c>
      <c r="C42" s="100">
        <v>2000</v>
      </c>
      <c r="D42" s="100">
        <v>2000</v>
      </c>
      <c r="E42" s="100">
        <v>-1000</v>
      </c>
      <c r="F42" s="93">
        <f>D42+E42</f>
        <v>1000</v>
      </c>
    </row>
    <row r="43" spans="1:6" ht="15.75" x14ac:dyDescent="0.25">
      <c r="A43" s="44">
        <v>329</v>
      </c>
      <c r="B43" s="87" t="s">
        <v>105</v>
      </c>
      <c r="C43" s="100">
        <f>SUM(C44:C49)</f>
        <v>33000</v>
      </c>
      <c r="D43" s="104">
        <f t="shared" ref="D43:F43" si="10">SUM(D44:D49)</f>
        <v>33000</v>
      </c>
      <c r="E43" s="100">
        <f t="shared" si="10"/>
        <v>20130</v>
      </c>
      <c r="F43" s="124">
        <f t="shared" si="10"/>
        <v>53130</v>
      </c>
    </row>
    <row r="44" spans="1:6" ht="31.5" x14ac:dyDescent="0.25">
      <c r="A44" s="44" t="s">
        <v>106</v>
      </c>
      <c r="B44" s="87" t="s">
        <v>107</v>
      </c>
      <c r="C44" s="100">
        <v>9220</v>
      </c>
      <c r="D44" s="100">
        <v>9220</v>
      </c>
      <c r="E44" s="100">
        <v>14100</v>
      </c>
      <c r="F44" s="93">
        <f t="shared" ref="F44:F48" si="11">D44+E44</f>
        <v>23320</v>
      </c>
    </row>
    <row r="45" spans="1:6" ht="15.75" x14ac:dyDescent="0.25">
      <c r="A45" s="44" t="s">
        <v>108</v>
      </c>
      <c r="B45" s="87" t="s">
        <v>109</v>
      </c>
      <c r="C45" s="100">
        <v>1200</v>
      </c>
      <c r="D45" s="100">
        <v>1200</v>
      </c>
      <c r="E45" s="100"/>
      <c r="F45" s="93">
        <f t="shared" si="11"/>
        <v>1200</v>
      </c>
    </row>
    <row r="46" spans="1:6" ht="15.75" x14ac:dyDescent="0.25">
      <c r="A46" s="44" t="s">
        <v>110</v>
      </c>
      <c r="B46" s="87" t="s">
        <v>111</v>
      </c>
      <c r="C46" s="100">
        <v>6750</v>
      </c>
      <c r="D46" s="100">
        <v>6750</v>
      </c>
      <c r="E46" s="100">
        <v>1500</v>
      </c>
      <c r="F46" s="93">
        <f t="shared" si="11"/>
        <v>8250</v>
      </c>
    </row>
    <row r="47" spans="1:6" ht="15.75" x14ac:dyDescent="0.25">
      <c r="A47" s="44" t="s">
        <v>112</v>
      </c>
      <c r="B47" s="87" t="s">
        <v>113</v>
      </c>
      <c r="C47" s="100">
        <v>11830</v>
      </c>
      <c r="D47" s="100">
        <v>11830</v>
      </c>
      <c r="E47" s="100">
        <v>4530</v>
      </c>
      <c r="F47" s="93">
        <f t="shared" si="11"/>
        <v>16360</v>
      </c>
    </row>
    <row r="48" spans="1:6" ht="15.75" x14ac:dyDescent="0.25">
      <c r="A48" s="44" t="s">
        <v>114</v>
      </c>
      <c r="B48" s="87" t="s">
        <v>115</v>
      </c>
      <c r="C48" s="100">
        <v>3000</v>
      </c>
      <c r="D48" s="100">
        <v>3000</v>
      </c>
      <c r="E48" s="104"/>
      <c r="F48" s="93">
        <f t="shared" si="11"/>
        <v>3000</v>
      </c>
    </row>
    <row r="49" spans="1:7" ht="15.75" x14ac:dyDescent="0.25">
      <c r="A49" s="44" t="s">
        <v>116</v>
      </c>
      <c r="B49" s="87" t="s">
        <v>105</v>
      </c>
      <c r="C49" s="100">
        <v>1000</v>
      </c>
      <c r="D49" s="100">
        <v>1000</v>
      </c>
      <c r="E49" s="100"/>
      <c r="F49" s="93">
        <f>D49+E49</f>
        <v>1000</v>
      </c>
    </row>
    <row r="50" spans="1:7" ht="15.75" x14ac:dyDescent="0.25">
      <c r="A50" s="97">
        <v>34</v>
      </c>
      <c r="B50" s="98" t="s">
        <v>51</v>
      </c>
      <c r="C50" s="114">
        <f>C51</f>
        <v>7000</v>
      </c>
      <c r="D50" s="114">
        <f t="shared" ref="D50:F50" si="12">D51</f>
        <v>7000</v>
      </c>
      <c r="E50" s="114">
        <f t="shared" si="12"/>
        <v>-500</v>
      </c>
      <c r="F50" s="99">
        <f t="shared" si="12"/>
        <v>6500</v>
      </c>
    </row>
    <row r="51" spans="1:7" ht="15.75" x14ac:dyDescent="0.25">
      <c r="A51" s="44">
        <v>343</v>
      </c>
      <c r="B51" s="87" t="s">
        <v>123</v>
      </c>
      <c r="C51" s="104">
        <f>SUM(C52:C54)</f>
        <v>7000</v>
      </c>
      <c r="D51" s="104">
        <f t="shared" ref="D51:F51" si="13">SUM(D52:D54)</f>
        <v>7000</v>
      </c>
      <c r="E51" s="104">
        <f t="shared" si="13"/>
        <v>-500</v>
      </c>
      <c r="F51" s="124">
        <f t="shared" si="13"/>
        <v>6500</v>
      </c>
    </row>
    <row r="52" spans="1:7" ht="15.75" x14ac:dyDescent="0.25">
      <c r="A52" s="44" t="s">
        <v>117</v>
      </c>
      <c r="B52" s="87" t="s">
        <v>118</v>
      </c>
      <c r="C52" s="100">
        <v>4000</v>
      </c>
      <c r="D52" s="100">
        <v>4000</v>
      </c>
      <c r="E52" s="104"/>
      <c r="F52" s="93">
        <f t="shared" ref="F52:F54" si="14">D52+E52</f>
        <v>4000</v>
      </c>
    </row>
    <row r="53" spans="1:7" ht="31.5" x14ac:dyDescent="0.25">
      <c r="A53" s="44" t="s">
        <v>119</v>
      </c>
      <c r="B53" s="87" t="s">
        <v>120</v>
      </c>
      <c r="C53" s="100">
        <v>2000</v>
      </c>
      <c r="D53" s="100">
        <v>2000</v>
      </c>
      <c r="E53" s="104"/>
      <c r="F53" s="93">
        <f t="shared" si="14"/>
        <v>2000</v>
      </c>
    </row>
    <row r="54" spans="1:7" ht="15.75" x14ac:dyDescent="0.25">
      <c r="A54" s="44" t="s">
        <v>121</v>
      </c>
      <c r="B54" s="87" t="s">
        <v>122</v>
      </c>
      <c r="C54" s="100">
        <v>1000</v>
      </c>
      <c r="D54" s="100">
        <v>1000</v>
      </c>
      <c r="E54" s="100">
        <v>-500</v>
      </c>
      <c r="F54" s="93">
        <f t="shared" si="14"/>
        <v>500</v>
      </c>
    </row>
    <row r="55" spans="1:7" ht="31.5" x14ac:dyDescent="0.25">
      <c r="A55" s="97">
        <v>37</v>
      </c>
      <c r="B55" s="98" t="s">
        <v>124</v>
      </c>
      <c r="C55" s="114">
        <f>C56</f>
        <v>12900</v>
      </c>
      <c r="D55" s="114">
        <f t="shared" ref="D55:F56" si="15">D56</f>
        <v>12900</v>
      </c>
      <c r="E55" s="114">
        <f t="shared" si="15"/>
        <v>-3922</v>
      </c>
      <c r="F55" s="99">
        <f t="shared" si="15"/>
        <v>8978</v>
      </c>
    </row>
    <row r="56" spans="1:7" ht="15.75" x14ac:dyDescent="0.25">
      <c r="A56" s="44">
        <v>372</v>
      </c>
      <c r="B56" s="87" t="s">
        <v>125</v>
      </c>
      <c r="C56" s="100">
        <f>C57</f>
        <v>12900</v>
      </c>
      <c r="D56" s="100">
        <f t="shared" si="15"/>
        <v>12900</v>
      </c>
      <c r="E56" s="100">
        <f t="shared" si="15"/>
        <v>-3922</v>
      </c>
      <c r="F56" s="93">
        <f t="shared" si="15"/>
        <v>8978</v>
      </c>
    </row>
    <row r="57" spans="1:7" ht="15.75" x14ac:dyDescent="0.25">
      <c r="A57" s="44">
        <v>3721</v>
      </c>
      <c r="B57" s="87" t="s">
        <v>126</v>
      </c>
      <c r="C57" s="100">
        <v>12900</v>
      </c>
      <c r="D57" s="100">
        <v>12900</v>
      </c>
      <c r="E57" s="100">
        <v>-3922</v>
      </c>
      <c r="F57" s="93">
        <f t="shared" ref="F57" si="16">D57+E57</f>
        <v>8978</v>
      </c>
    </row>
    <row r="58" spans="1:7" ht="15.75" x14ac:dyDescent="0.25">
      <c r="A58" s="97">
        <v>38</v>
      </c>
      <c r="B58" s="98" t="s">
        <v>66</v>
      </c>
      <c r="C58" s="114">
        <f>C59</f>
        <v>12750</v>
      </c>
      <c r="D58" s="114">
        <f t="shared" ref="D58:F59" si="17">D59</f>
        <v>12750</v>
      </c>
      <c r="E58" s="114">
        <f t="shared" si="17"/>
        <v>-23</v>
      </c>
      <c r="F58" s="99">
        <f t="shared" si="17"/>
        <v>12727</v>
      </c>
    </row>
    <row r="59" spans="1:7" ht="15.75" x14ac:dyDescent="0.25">
      <c r="A59" s="101">
        <v>383</v>
      </c>
      <c r="B59" s="102" t="s">
        <v>129</v>
      </c>
      <c r="C59" s="103">
        <f>C60</f>
        <v>12750</v>
      </c>
      <c r="D59" s="103">
        <f t="shared" si="17"/>
        <v>12750</v>
      </c>
      <c r="E59" s="103">
        <f t="shared" si="17"/>
        <v>-23</v>
      </c>
      <c r="F59" s="125">
        <f t="shared" si="17"/>
        <v>12727</v>
      </c>
    </row>
    <row r="60" spans="1:7" ht="15.75" x14ac:dyDescent="0.25">
      <c r="A60" s="44" t="s">
        <v>127</v>
      </c>
      <c r="B60" s="87" t="s">
        <v>128</v>
      </c>
      <c r="C60" s="100">
        <v>12750</v>
      </c>
      <c r="D60" s="100">
        <v>12750</v>
      </c>
      <c r="E60" s="104">
        <v>-23</v>
      </c>
      <c r="F60" s="93">
        <f t="shared" ref="F60" si="18">D60+E60</f>
        <v>12727</v>
      </c>
    </row>
    <row r="61" spans="1:7" s="31" customFormat="1" ht="15.75" x14ac:dyDescent="0.25">
      <c r="A61" s="43">
        <v>4</v>
      </c>
      <c r="B61" s="86" t="s">
        <v>63</v>
      </c>
      <c r="C61" s="115">
        <f>C62+C73</f>
        <v>745000</v>
      </c>
      <c r="D61" s="115">
        <f>D62+D73</f>
        <v>745000</v>
      </c>
      <c r="E61" s="115">
        <f>E62+E73</f>
        <v>-186441</v>
      </c>
      <c r="F61" s="126">
        <f>F62+F73</f>
        <v>558559</v>
      </c>
    </row>
    <row r="62" spans="1:7" ht="15.75" x14ac:dyDescent="0.25">
      <c r="A62" s="97">
        <v>42</v>
      </c>
      <c r="B62" s="98" t="s">
        <v>64</v>
      </c>
      <c r="C62" s="116">
        <f>C63+C68+C70</f>
        <v>395000</v>
      </c>
      <c r="D62" s="116">
        <f t="shared" ref="D62:F62" si="19">D63+D68+D70</f>
        <v>395000</v>
      </c>
      <c r="E62" s="116">
        <f t="shared" si="19"/>
        <v>63559</v>
      </c>
      <c r="F62" s="127">
        <f t="shared" si="19"/>
        <v>458559</v>
      </c>
      <c r="G62" s="23"/>
    </row>
    <row r="63" spans="1:7" ht="15.75" x14ac:dyDescent="0.25">
      <c r="A63" s="101">
        <v>422</v>
      </c>
      <c r="B63" s="102" t="s">
        <v>138</v>
      </c>
      <c r="C63" s="103">
        <f>SUM(C64:C67)</f>
        <v>290000</v>
      </c>
      <c r="D63" s="103">
        <f t="shared" ref="D63:F63" si="20">SUM(D64:D67)</f>
        <v>290000</v>
      </c>
      <c r="E63" s="103">
        <f t="shared" si="20"/>
        <v>104250</v>
      </c>
      <c r="F63" s="125">
        <f t="shared" si="20"/>
        <v>394250</v>
      </c>
    </row>
    <row r="64" spans="1:7" ht="15.75" x14ac:dyDescent="0.25">
      <c r="A64" s="128" t="s">
        <v>130</v>
      </c>
      <c r="B64" s="87" t="s">
        <v>131</v>
      </c>
      <c r="C64" s="100">
        <v>250000</v>
      </c>
      <c r="D64" s="100">
        <v>250000</v>
      </c>
      <c r="E64" s="100">
        <v>65000</v>
      </c>
      <c r="F64" s="93">
        <f t="shared" ref="F64:F71" si="21">D64+E64</f>
        <v>315000</v>
      </c>
    </row>
    <row r="65" spans="1:8" ht="15.75" x14ac:dyDescent="0.25">
      <c r="A65" s="128" t="s">
        <v>132</v>
      </c>
      <c r="B65" s="87" t="s">
        <v>133</v>
      </c>
      <c r="C65" s="100">
        <v>10000</v>
      </c>
      <c r="D65" s="100">
        <v>10000</v>
      </c>
      <c r="E65" s="100">
        <v>-2000</v>
      </c>
      <c r="F65" s="93">
        <f t="shared" si="21"/>
        <v>8000</v>
      </c>
    </row>
    <row r="66" spans="1:8" ht="15.75" x14ac:dyDescent="0.25">
      <c r="A66" s="128" t="s">
        <v>134</v>
      </c>
      <c r="B66" s="87" t="s">
        <v>135</v>
      </c>
      <c r="C66" s="100">
        <v>15000</v>
      </c>
      <c r="D66" s="100">
        <v>15000</v>
      </c>
      <c r="E66" s="100">
        <v>16250</v>
      </c>
      <c r="F66" s="93">
        <f t="shared" si="21"/>
        <v>31250</v>
      </c>
    </row>
    <row r="67" spans="1:8" ht="15.75" x14ac:dyDescent="0.25">
      <c r="A67" s="128" t="s">
        <v>136</v>
      </c>
      <c r="B67" s="87" t="s">
        <v>137</v>
      </c>
      <c r="C67" s="100">
        <v>15000</v>
      </c>
      <c r="D67" s="100">
        <v>15000</v>
      </c>
      <c r="E67" s="100">
        <v>25000</v>
      </c>
      <c r="F67" s="93">
        <f t="shared" si="21"/>
        <v>40000</v>
      </c>
    </row>
    <row r="68" spans="1:8" ht="15.75" x14ac:dyDescent="0.25">
      <c r="A68" s="101">
        <v>423</v>
      </c>
      <c r="B68" s="87" t="s">
        <v>145</v>
      </c>
      <c r="C68" s="100">
        <f>C69</f>
        <v>25000</v>
      </c>
      <c r="D68" s="100">
        <f t="shared" ref="D68:F68" si="22">D69</f>
        <v>25000</v>
      </c>
      <c r="E68" s="100">
        <f t="shared" si="22"/>
        <v>-1691</v>
      </c>
      <c r="F68" s="93">
        <f t="shared" si="22"/>
        <v>23309</v>
      </c>
    </row>
    <row r="69" spans="1:8" ht="15.75" x14ac:dyDescent="0.25">
      <c r="A69" s="128">
        <v>4231</v>
      </c>
      <c r="B69" s="87" t="s">
        <v>146</v>
      </c>
      <c r="C69" s="100">
        <v>25000</v>
      </c>
      <c r="D69" s="100">
        <v>25000</v>
      </c>
      <c r="E69" s="100">
        <v>-1691</v>
      </c>
      <c r="F69" s="93">
        <f t="shared" si="21"/>
        <v>23309</v>
      </c>
    </row>
    <row r="70" spans="1:8" ht="15.75" x14ac:dyDescent="0.25">
      <c r="A70" s="101">
        <v>426</v>
      </c>
      <c r="B70" s="87" t="s">
        <v>139</v>
      </c>
      <c r="C70" s="100">
        <f>SUM(C71:C72)</f>
        <v>80000</v>
      </c>
      <c r="D70" s="100">
        <f t="shared" ref="D70:F70" si="23">SUM(D71:D72)</f>
        <v>80000</v>
      </c>
      <c r="E70" s="100">
        <f t="shared" si="23"/>
        <v>-39000</v>
      </c>
      <c r="F70" s="93">
        <f t="shared" si="23"/>
        <v>41000</v>
      </c>
    </row>
    <row r="71" spans="1:8" ht="15.75" x14ac:dyDescent="0.25">
      <c r="A71" s="128">
        <v>4262</v>
      </c>
      <c r="B71" s="87" t="s">
        <v>140</v>
      </c>
      <c r="C71" s="100">
        <v>80000</v>
      </c>
      <c r="D71" s="100">
        <v>80000</v>
      </c>
      <c r="E71" s="100">
        <v>-47500</v>
      </c>
      <c r="F71" s="93">
        <f t="shared" si="21"/>
        <v>32500</v>
      </c>
    </row>
    <row r="72" spans="1:8" ht="15.75" x14ac:dyDescent="0.25">
      <c r="A72" s="128">
        <v>4264</v>
      </c>
      <c r="B72" s="87" t="s">
        <v>162</v>
      </c>
      <c r="C72" s="100">
        <v>0</v>
      </c>
      <c r="D72" s="100">
        <v>0</v>
      </c>
      <c r="E72" s="100">
        <v>8500</v>
      </c>
      <c r="F72" s="93">
        <f t="shared" ref="F72" si="24">D72+E72</f>
        <v>8500</v>
      </c>
    </row>
    <row r="73" spans="1:8" ht="15.75" x14ac:dyDescent="0.25">
      <c r="A73" s="97">
        <v>45</v>
      </c>
      <c r="B73" s="98" t="s">
        <v>65</v>
      </c>
      <c r="C73" s="116">
        <f>C74</f>
        <v>350000</v>
      </c>
      <c r="D73" s="116">
        <f t="shared" ref="D73:F73" si="25">D74</f>
        <v>350000</v>
      </c>
      <c r="E73" s="116">
        <f t="shared" si="25"/>
        <v>-250000</v>
      </c>
      <c r="F73" s="127">
        <f t="shared" si="25"/>
        <v>100000</v>
      </c>
    </row>
    <row r="74" spans="1:8" ht="15.75" x14ac:dyDescent="0.25">
      <c r="A74" s="101">
        <v>451</v>
      </c>
      <c r="B74" s="87" t="s">
        <v>142</v>
      </c>
      <c r="C74" s="103">
        <f>SUM(C75:C76)</f>
        <v>350000</v>
      </c>
      <c r="D74" s="103">
        <f t="shared" ref="D74:F74" si="26">SUM(D75:D76)</f>
        <v>350000</v>
      </c>
      <c r="E74" s="103">
        <f t="shared" si="26"/>
        <v>-250000</v>
      </c>
      <c r="F74" s="125">
        <f t="shared" si="26"/>
        <v>100000</v>
      </c>
    </row>
    <row r="75" spans="1:8" ht="15.75" x14ac:dyDescent="0.25">
      <c r="A75" s="101" t="s">
        <v>141</v>
      </c>
      <c r="B75" s="87" t="s">
        <v>142</v>
      </c>
      <c r="C75" s="100">
        <v>300000</v>
      </c>
      <c r="D75" s="100">
        <v>300000</v>
      </c>
      <c r="E75" s="100">
        <v>-200000</v>
      </c>
      <c r="F75" s="93">
        <f t="shared" ref="F75:F76" si="27">D75+E75</f>
        <v>100000</v>
      </c>
    </row>
    <row r="76" spans="1:8" ht="15.75" x14ac:dyDescent="0.25">
      <c r="A76" s="101">
        <v>4541</v>
      </c>
      <c r="B76" s="87" t="s">
        <v>163</v>
      </c>
      <c r="C76" s="100">
        <v>50000</v>
      </c>
      <c r="D76" s="100">
        <v>50000</v>
      </c>
      <c r="E76" s="100">
        <v>-50000</v>
      </c>
      <c r="F76" s="93">
        <f t="shared" si="27"/>
        <v>0</v>
      </c>
    </row>
    <row r="77" spans="1:8" ht="31.5" x14ac:dyDescent="0.25">
      <c r="A77" s="41" t="s">
        <v>27</v>
      </c>
      <c r="B77" s="84" t="s">
        <v>43</v>
      </c>
      <c r="C77" s="117">
        <f>C78+C131+C166+C203</f>
        <v>956000</v>
      </c>
      <c r="D77" s="117">
        <f t="shared" ref="D77:F77" si="28">D78+D131+D166+D203</f>
        <v>956000</v>
      </c>
      <c r="E77" s="117">
        <f t="shared" si="28"/>
        <v>286694</v>
      </c>
      <c r="F77" s="139">
        <f t="shared" si="28"/>
        <v>1242694</v>
      </c>
    </row>
    <row r="78" spans="1:8" ht="15.75" x14ac:dyDescent="0.25">
      <c r="A78" s="45" t="s">
        <v>17</v>
      </c>
      <c r="B78" s="85" t="s">
        <v>18</v>
      </c>
      <c r="C78" s="118">
        <f>C79+C120</f>
        <v>498000</v>
      </c>
      <c r="D78" s="118">
        <f t="shared" ref="D78:F78" si="29">D79+D120</f>
        <v>498000</v>
      </c>
      <c r="E78" s="118">
        <f t="shared" si="29"/>
        <v>70100</v>
      </c>
      <c r="F78" s="118">
        <f t="shared" si="29"/>
        <v>568100</v>
      </c>
    </row>
    <row r="79" spans="1:8" ht="15.75" x14ac:dyDescent="0.25">
      <c r="A79" s="43">
        <v>3</v>
      </c>
      <c r="B79" s="86" t="s">
        <v>49</v>
      </c>
      <c r="C79" s="113">
        <f>C80+C88+C117</f>
        <v>473000</v>
      </c>
      <c r="D79" s="113">
        <f t="shared" ref="D79:F79" si="30">D80+D88+D117</f>
        <v>473000</v>
      </c>
      <c r="E79" s="113">
        <f t="shared" si="30"/>
        <v>-19900</v>
      </c>
      <c r="F79" s="113">
        <f t="shared" si="30"/>
        <v>453100</v>
      </c>
      <c r="H79" s="23"/>
    </row>
    <row r="80" spans="1:8" ht="15.75" x14ac:dyDescent="0.25">
      <c r="A80" s="97">
        <v>31</v>
      </c>
      <c r="B80" s="98" t="s">
        <v>58</v>
      </c>
      <c r="C80" s="114">
        <f>C81+C84+C86</f>
        <v>58000</v>
      </c>
      <c r="D80" s="114">
        <f t="shared" ref="D80:F80" si="31">D81+D84+D86</f>
        <v>58000</v>
      </c>
      <c r="E80" s="114">
        <f t="shared" si="31"/>
        <v>-4000</v>
      </c>
      <c r="F80" s="114">
        <f t="shared" si="31"/>
        <v>54000</v>
      </c>
    </row>
    <row r="81" spans="1:6" ht="15.75" x14ac:dyDescent="0.25">
      <c r="A81" s="44">
        <v>311</v>
      </c>
      <c r="B81" s="87" t="s">
        <v>59</v>
      </c>
      <c r="C81" s="100">
        <f>SUM(C82:C83)</f>
        <v>42000</v>
      </c>
      <c r="D81" s="100">
        <f t="shared" ref="D81:F81" si="32">SUM(D82:D83)</f>
        <v>42000</v>
      </c>
      <c r="E81" s="100">
        <f t="shared" si="32"/>
        <v>-2000</v>
      </c>
      <c r="F81" s="93">
        <f t="shared" si="32"/>
        <v>40000</v>
      </c>
    </row>
    <row r="82" spans="1:6" ht="15.75" x14ac:dyDescent="0.25">
      <c r="A82" s="44">
        <v>3111</v>
      </c>
      <c r="B82" s="87" t="s">
        <v>31</v>
      </c>
      <c r="C82" s="100">
        <v>35000</v>
      </c>
      <c r="D82" s="100">
        <v>35000</v>
      </c>
      <c r="E82" s="100">
        <v>-2000</v>
      </c>
      <c r="F82" s="93">
        <f t="shared" ref="F82:F83" si="33">D82+E82</f>
        <v>33000</v>
      </c>
    </row>
    <row r="83" spans="1:6" ht="15.75" x14ac:dyDescent="0.25">
      <c r="A83" s="44" t="s">
        <v>143</v>
      </c>
      <c r="B83" s="87" t="s">
        <v>144</v>
      </c>
      <c r="C83" s="100">
        <v>7000</v>
      </c>
      <c r="D83" s="100">
        <v>7000</v>
      </c>
      <c r="E83" s="100"/>
      <c r="F83" s="93">
        <f t="shared" si="33"/>
        <v>7000</v>
      </c>
    </row>
    <row r="84" spans="1:6" ht="15.75" x14ac:dyDescent="0.25">
      <c r="A84" s="44">
        <v>312</v>
      </c>
      <c r="B84" s="87" t="s">
        <v>33</v>
      </c>
      <c r="C84" s="100">
        <f>C85</f>
        <v>5000</v>
      </c>
      <c r="D84" s="100">
        <f t="shared" ref="D84:F84" si="34">D85</f>
        <v>5000</v>
      </c>
      <c r="E84" s="100">
        <f t="shared" si="34"/>
        <v>0</v>
      </c>
      <c r="F84" s="93">
        <f t="shared" si="34"/>
        <v>5000</v>
      </c>
    </row>
    <row r="85" spans="1:6" ht="15.75" x14ac:dyDescent="0.25">
      <c r="A85" s="44">
        <v>3121</v>
      </c>
      <c r="B85" s="87" t="s">
        <v>33</v>
      </c>
      <c r="C85" s="100">
        <v>5000</v>
      </c>
      <c r="D85" s="100">
        <v>5000</v>
      </c>
      <c r="E85" s="100"/>
      <c r="F85" s="93">
        <f t="shared" ref="F85" si="35">D85+E85</f>
        <v>5000</v>
      </c>
    </row>
    <row r="86" spans="1:6" ht="15.75" x14ac:dyDescent="0.25">
      <c r="A86" s="44">
        <v>313</v>
      </c>
      <c r="B86" s="87" t="s">
        <v>50</v>
      </c>
      <c r="C86" s="100">
        <f>C87</f>
        <v>11000</v>
      </c>
      <c r="D86" s="100">
        <f t="shared" ref="D86:F86" si="36">D87</f>
        <v>11000</v>
      </c>
      <c r="E86" s="100">
        <f t="shared" si="36"/>
        <v>-2000</v>
      </c>
      <c r="F86" s="93">
        <f t="shared" si="36"/>
        <v>9000</v>
      </c>
    </row>
    <row r="87" spans="1:6" ht="15.75" x14ac:dyDescent="0.25">
      <c r="A87" s="44">
        <v>3132</v>
      </c>
      <c r="B87" s="87" t="s">
        <v>34</v>
      </c>
      <c r="C87" s="100">
        <v>11000</v>
      </c>
      <c r="D87" s="100">
        <v>11000</v>
      </c>
      <c r="E87" s="100">
        <v>-2000</v>
      </c>
      <c r="F87" s="93">
        <f t="shared" ref="F87" si="37">D87+E87</f>
        <v>9000</v>
      </c>
    </row>
    <row r="88" spans="1:6" ht="15.75" x14ac:dyDescent="0.25">
      <c r="A88" s="97">
        <v>32</v>
      </c>
      <c r="B88" s="98" t="s">
        <v>60</v>
      </c>
      <c r="C88" s="114">
        <f>C89+C94+C100+C110+C112</f>
        <v>415000</v>
      </c>
      <c r="D88" s="114">
        <f t="shared" ref="D88:F88" si="38">D89+D94+D100+D110+D112</f>
        <v>415000</v>
      </c>
      <c r="E88" s="114">
        <f t="shared" si="38"/>
        <v>-16100</v>
      </c>
      <c r="F88" s="114">
        <f t="shared" si="38"/>
        <v>398900</v>
      </c>
    </row>
    <row r="89" spans="1:6" ht="15.75" x14ac:dyDescent="0.25">
      <c r="A89" s="44">
        <v>321</v>
      </c>
      <c r="B89" s="87" t="s">
        <v>61</v>
      </c>
      <c r="C89" s="100">
        <f>SUM(C90:C93)</f>
        <v>11000</v>
      </c>
      <c r="D89" s="100">
        <f t="shared" ref="D89:F89" si="39">SUM(D90:D93)</f>
        <v>11000</v>
      </c>
      <c r="E89" s="100"/>
      <c r="F89" s="93">
        <f t="shared" si="39"/>
        <v>11000</v>
      </c>
    </row>
    <row r="90" spans="1:6" ht="15.75" x14ac:dyDescent="0.25">
      <c r="A90" s="44">
        <v>3211</v>
      </c>
      <c r="B90" s="87" t="s">
        <v>35</v>
      </c>
      <c r="C90" s="100">
        <v>5000</v>
      </c>
      <c r="D90" s="100">
        <v>5000</v>
      </c>
      <c r="E90" s="100"/>
      <c r="F90" s="93">
        <f t="shared" ref="F90:F116" si="40">D90+E90</f>
        <v>5000</v>
      </c>
    </row>
    <row r="91" spans="1:6" ht="15.75" x14ac:dyDescent="0.25">
      <c r="A91" s="44">
        <v>3212</v>
      </c>
      <c r="B91" s="87" t="s">
        <v>36</v>
      </c>
      <c r="C91" s="100">
        <v>2500</v>
      </c>
      <c r="D91" s="100">
        <v>2500</v>
      </c>
      <c r="E91" s="100"/>
      <c r="F91" s="93">
        <f t="shared" si="40"/>
        <v>2500</v>
      </c>
    </row>
    <row r="92" spans="1:6" ht="15.75" x14ac:dyDescent="0.25">
      <c r="A92" s="44">
        <v>3213</v>
      </c>
      <c r="B92" s="87" t="s">
        <v>37</v>
      </c>
      <c r="C92" s="100">
        <v>2500</v>
      </c>
      <c r="D92" s="100">
        <v>2500</v>
      </c>
      <c r="E92" s="100"/>
      <c r="F92" s="93">
        <f t="shared" si="40"/>
        <v>2500</v>
      </c>
    </row>
    <row r="93" spans="1:6" ht="15.75" x14ac:dyDescent="0.25">
      <c r="A93" s="44">
        <v>3214</v>
      </c>
      <c r="B93" s="87" t="s">
        <v>67</v>
      </c>
      <c r="C93" s="100">
        <v>1000</v>
      </c>
      <c r="D93" s="100">
        <v>1000</v>
      </c>
      <c r="E93" s="100"/>
      <c r="F93" s="93">
        <f t="shared" si="40"/>
        <v>1000</v>
      </c>
    </row>
    <row r="94" spans="1:6" ht="15.75" x14ac:dyDescent="0.25">
      <c r="A94" s="44">
        <v>322</v>
      </c>
      <c r="B94" s="87" t="s">
        <v>62</v>
      </c>
      <c r="C94" s="100">
        <f>SUM(C95:C99)</f>
        <v>102000</v>
      </c>
      <c r="D94" s="100">
        <f t="shared" ref="D94:F94" si="41">SUM(D95:D99)</f>
        <v>102000</v>
      </c>
      <c r="E94" s="100">
        <f t="shared" si="41"/>
        <v>18400</v>
      </c>
      <c r="F94" s="93">
        <f t="shared" si="41"/>
        <v>120400</v>
      </c>
    </row>
    <row r="95" spans="1:6" ht="15.75" x14ac:dyDescent="0.25">
      <c r="A95" s="44">
        <v>3221</v>
      </c>
      <c r="B95" s="87" t="s">
        <v>38</v>
      </c>
      <c r="C95" s="100">
        <v>0</v>
      </c>
      <c r="D95" s="100">
        <v>0</v>
      </c>
      <c r="E95" s="100">
        <v>12000</v>
      </c>
      <c r="F95" s="93">
        <f t="shared" si="40"/>
        <v>12000</v>
      </c>
    </row>
    <row r="96" spans="1:6" ht="15.75" x14ac:dyDescent="0.25">
      <c r="A96" s="44">
        <v>3223</v>
      </c>
      <c r="B96" s="87" t="s">
        <v>39</v>
      </c>
      <c r="C96" s="100">
        <v>100000</v>
      </c>
      <c r="D96" s="100">
        <v>100000</v>
      </c>
      <c r="E96" s="100"/>
      <c r="F96" s="93">
        <f t="shared" si="40"/>
        <v>100000</v>
      </c>
    </row>
    <row r="97" spans="1:6" ht="15.75" x14ac:dyDescent="0.25">
      <c r="A97" s="44">
        <v>3224</v>
      </c>
      <c r="B97" s="87" t="s">
        <v>40</v>
      </c>
      <c r="C97" s="100">
        <v>0</v>
      </c>
      <c r="D97" s="100">
        <v>0</v>
      </c>
      <c r="E97" s="100">
        <v>6400</v>
      </c>
      <c r="F97" s="93">
        <f t="shared" si="40"/>
        <v>6400</v>
      </c>
    </row>
    <row r="98" spans="1:6" ht="15.75" x14ac:dyDescent="0.25">
      <c r="A98" s="44">
        <v>3225</v>
      </c>
      <c r="B98" s="87" t="s">
        <v>41</v>
      </c>
      <c r="C98" s="100">
        <v>500</v>
      </c>
      <c r="D98" s="100">
        <v>500</v>
      </c>
      <c r="E98" s="100"/>
      <c r="F98" s="93">
        <f t="shared" si="40"/>
        <v>500</v>
      </c>
    </row>
    <row r="99" spans="1:6" ht="15.75" x14ac:dyDescent="0.25">
      <c r="A99" s="44">
        <v>3227</v>
      </c>
      <c r="B99" s="87" t="s">
        <v>42</v>
      </c>
      <c r="C99" s="100">
        <v>1500</v>
      </c>
      <c r="D99" s="100">
        <v>1500</v>
      </c>
      <c r="E99" s="100"/>
      <c r="F99" s="93">
        <f t="shared" si="40"/>
        <v>1500</v>
      </c>
    </row>
    <row r="100" spans="1:6" ht="15.75" x14ac:dyDescent="0.25">
      <c r="A100" s="44">
        <v>323</v>
      </c>
      <c r="B100" s="87" t="s">
        <v>102</v>
      </c>
      <c r="C100" s="100">
        <f>SUM(C101:C109)</f>
        <v>282000</v>
      </c>
      <c r="D100" s="100">
        <f t="shared" ref="D100:F100" si="42">SUM(D101:D109)</f>
        <v>282000</v>
      </c>
      <c r="E100" s="100">
        <f t="shared" si="42"/>
        <v>-60000</v>
      </c>
      <c r="F100" s="93">
        <f t="shared" si="42"/>
        <v>222000</v>
      </c>
    </row>
    <row r="101" spans="1:6" ht="15.75" x14ac:dyDescent="0.25">
      <c r="A101" s="44" t="s">
        <v>84</v>
      </c>
      <c r="B101" s="87" t="s">
        <v>85</v>
      </c>
      <c r="C101" s="100">
        <v>4000</v>
      </c>
      <c r="D101" s="100">
        <v>4000</v>
      </c>
      <c r="E101" s="100"/>
      <c r="F101" s="93">
        <f t="shared" si="40"/>
        <v>4000</v>
      </c>
    </row>
    <row r="102" spans="1:6" ht="15.75" x14ac:dyDescent="0.25">
      <c r="A102" s="44" t="s">
        <v>86</v>
      </c>
      <c r="B102" s="87" t="s">
        <v>87</v>
      </c>
      <c r="C102" s="100">
        <v>0</v>
      </c>
      <c r="D102" s="100">
        <v>0</v>
      </c>
      <c r="E102" s="100">
        <v>6000</v>
      </c>
      <c r="F102" s="93">
        <f t="shared" si="40"/>
        <v>6000</v>
      </c>
    </row>
    <row r="103" spans="1:6" ht="15.75" x14ac:dyDescent="0.25">
      <c r="A103" s="44" t="s">
        <v>88</v>
      </c>
      <c r="B103" s="87" t="s">
        <v>89</v>
      </c>
      <c r="C103" s="100">
        <v>4000</v>
      </c>
      <c r="D103" s="100">
        <v>4000</v>
      </c>
      <c r="E103" s="100">
        <v>40000</v>
      </c>
      <c r="F103" s="93">
        <f t="shared" si="40"/>
        <v>44000</v>
      </c>
    </row>
    <row r="104" spans="1:6" ht="15.75" x14ac:dyDescent="0.25">
      <c r="A104" s="44" t="s">
        <v>90</v>
      </c>
      <c r="B104" s="87" t="s">
        <v>91</v>
      </c>
      <c r="C104" s="100">
        <v>45000</v>
      </c>
      <c r="D104" s="100">
        <v>45000</v>
      </c>
      <c r="E104" s="100">
        <v>-6000</v>
      </c>
      <c r="F104" s="93">
        <f t="shared" si="40"/>
        <v>39000</v>
      </c>
    </row>
    <row r="105" spans="1:6" ht="15.75" x14ac:dyDescent="0.25">
      <c r="A105" s="44" t="s">
        <v>92</v>
      </c>
      <c r="B105" s="87" t="s">
        <v>93</v>
      </c>
      <c r="C105" s="100">
        <v>17000</v>
      </c>
      <c r="D105" s="100">
        <v>17000</v>
      </c>
      <c r="E105" s="100"/>
      <c r="F105" s="93">
        <f t="shared" si="40"/>
        <v>17000</v>
      </c>
    </row>
    <row r="106" spans="1:6" ht="15.75" x14ac:dyDescent="0.25">
      <c r="A106" s="44" t="s">
        <v>94</v>
      </c>
      <c r="B106" s="87" t="s">
        <v>95</v>
      </c>
      <c r="C106" s="100">
        <v>3000</v>
      </c>
      <c r="D106" s="100">
        <v>3000</v>
      </c>
      <c r="E106" s="100">
        <v>-1000</v>
      </c>
      <c r="F106" s="93">
        <f t="shared" si="40"/>
        <v>2000</v>
      </c>
    </row>
    <row r="107" spans="1:6" ht="15.75" x14ac:dyDescent="0.25">
      <c r="A107" s="44" t="s">
        <v>96</v>
      </c>
      <c r="B107" s="87" t="s">
        <v>97</v>
      </c>
      <c r="C107" s="100">
        <v>50000</v>
      </c>
      <c r="D107" s="100">
        <v>50000</v>
      </c>
      <c r="E107" s="100"/>
      <c r="F107" s="93">
        <f t="shared" si="40"/>
        <v>50000</v>
      </c>
    </row>
    <row r="108" spans="1:6" ht="15.75" x14ac:dyDescent="0.25">
      <c r="A108" s="44" t="s">
        <v>98</v>
      </c>
      <c r="B108" s="87" t="s">
        <v>99</v>
      </c>
      <c r="C108" s="100">
        <v>59000</v>
      </c>
      <c r="D108" s="100">
        <v>59000</v>
      </c>
      <c r="E108" s="100">
        <v>-59000</v>
      </c>
      <c r="F108" s="93">
        <f t="shared" si="40"/>
        <v>0</v>
      </c>
    </row>
    <row r="109" spans="1:6" ht="15.75" x14ac:dyDescent="0.25">
      <c r="A109" s="44" t="s">
        <v>100</v>
      </c>
      <c r="B109" s="87" t="s">
        <v>101</v>
      </c>
      <c r="C109" s="100">
        <v>100000</v>
      </c>
      <c r="D109" s="100">
        <v>100000</v>
      </c>
      <c r="E109" s="100">
        <v>-40000</v>
      </c>
      <c r="F109" s="93">
        <f t="shared" si="40"/>
        <v>60000</v>
      </c>
    </row>
    <row r="110" spans="1:6" ht="15.75" x14ac:dyDescent="0.25">
      <c r="A110" s="44">
        <v>324</v>
      </c>
      <c r="B110" s="87" t="s">
        <v>103</v>
      </c>
      <c r="C110" s="100">
        <f>C111</f>
        <v>2500</v>
      </c>
      <c r="D110" s="100">
        <f t="shared" ref="D110:F110" si="43">D111</f>
        <v>2500</v>
      </c>
      <c r="E110" s="100">
        <f t="shared" si="43"/>
        <v>0</v>
      </c>
      <c r="F110" s="93">
        <f t="shared" si="43"/>
        <v>2500</v>
      </c>
    </row>
    <row r="111" spans="1:6" ht="15.75" x14ac:dyDescent="0.25">
      <c r="A111" s="44" t="s">
        <v>104</v>
      </c>
      <c r="B111" s="87" t="s">
        <v>103</v>
      </c>
      <c r="C111" s="100">
        <v>2500</v>
      </c>
      <c r="D111" s="100">
        <v>2500</v>
      </c>
      <c r="E111" s="100"/>
      <c r="F111" s="93">
        <f t="shared" si="40"/>
        <v>2500</v>
      </c>
    </row>
    <row r="112" spans="1:6" ht="15.75" x14ac:dyDescent="0.25">
      <c r="A112" s="44">
        <v>329</v>
      </c>
      <c r="B112" s="87" t="s">
        <v>105</v>
      </c>
      <c r="C112" s="100">
        <f>SUM(C113:C116)</f>
        <v>17500</v>
      </c>
      <c r="D112" s="100">
        <f t="shared" ref="D112:F112" si="44">SUM(D113:D116)</f>
        <v>17500</v>
      </c>
      <c r="E112" s="100">
        <f t="shared" si="44"/>
        <v>25500</v>
      </c>
      <c r="F112" s="93">
        <f t="shared" si="44"/>
        <v>43000</v>
      </c>
    </row>
    <row r="113" spans="1:6" ht="15.75" x14ac:dyDescent="0.25">
      <c r="A113" s="44" t="s">
        <v>108</v>
      </c>
      <c r="B113" s="87" t="s">
        <v>109</v>
      </c>
      <c r="C113" s="100">
        <v>2000</v>
      </c>
      <c r="D113" s="100">
        <v>2000</v>
      </c>
      <c r="E113" s="100"/>
      <c r="F113" s="93">
        <f t="shared" si="40"/>
        <v>2000</v>
      </c>
    </row>
    <row r="114" spans="1:6" s="31" customFormat="1" ht="15.75" x14ac:dyDescent="0.25">
      <c r="A114" s="44" t="s">
        <v>110</v>
      </c>
      <c r="B114" s="87" t="s">
        <v>111</v>
      </c>
      <c r="C114" s="100">
        <v>10000</v>
      </c>
      <c r="D114" s="100">
        <v>10000</v>
      </c>
      <c r="E114" s="100">
        <v>30000</v>
      </c>
      <c r="F114" s="93">
        <f t="shared" si="40"/>
        <v>40000</v>
      </c>
    </row>
    <row r="115" spans="1:6" ht="15.75" x14ac:dyDescent="0.25">
      <c r="A115" s="44" t="s">
        <v>112</v>
      </c>
      <c r="B115" s="87" t="s">
        <v>113</v>
      </c>
      <c r="C115" s="100">
        <v>4500</v>
      </c>
      <c r="D115" s="100">
        <v>4500</v>
      </c>
      <c r="E115" s="100">
        <v>-4500</v>
      </c>
      <c r="F115" s="93">
        <f t="shared" si="40"/>
        <v>0</v>
      </c>
    </row>
    <row r="116" spans="1:6" ht="15.75" x14ac:dyDescent="0.25">
      <c r="A116" s="44" t="s">
        <v>114</v>
      </c>
      <c r="B116" s="87" t="s">
        <v>115</v>
      </c>
      <c r="C116" s="100">
        <v>1000</v>
      </c>
      <c r="D116" s="100">
        <v>1000</v>
      </c>
      <c r="E116" s="100"/>
      <c r="F116" s="93">
        <f t="shared" si="40"/>
        <v>1000</v>
      </c>
    </row>
    <row r="117" spans="1:6" ht="15.75" x14ac:dyDescent="0.25">
      <c r="A117" s="97">
        <v>34</v>
      </c>
      <c r="B117" s="98" t="s">
        <v>51</v>
      </c>
      <c r="C117" s="114">
        <f>C118</f>
        <v>0</v>
      </c>
      <c r="D117" s="114">
        <f t="shared" ref="D117:F118" si="45">D118</f>
        <v>0</v>
      </c>
      <c r="E117" s="114">
        <f t="shared" si="45"/>
        <v>200</v>
      </c>
      <c r="F117" s="99">
        <f t="shared" si="45"/>
        <v>200</v>
      </c>
    </row>
    <row r="118" spans="1:6" ht="15.75" x14ac:dyDescent="0.25">
      <c r="A118" s="44">
        <v>343</v>
      </c>
      <c r="B118" s="87" t="s">
        <v>123</v>
      </c>
      <c r="C118" s="100">
        <f>C119</f>
        <v>0</v>
      </c>
      <c r="D118" s="100">
        <f t="shared" si="45"/>
        <v>0</v>
      </c>
      <c r="E118" s="100">
        <f t="shared" si="45"/>
        <v>200</v>
      </c>
      <c r="F118" s="93">
        <f t="shared" si="45"/>
        <v>200</v>
      </c>
    </row>
    <row r="119" spans="1:6" ht="15.75" x14ac:dyDescent="0.25">
      <c r="A119" s="138">
        <v>3431</v>
      </c>
      <c r="B119" s="87" t="s">
        <v>118</v>
      </c>
      <c r="C119" s="100">
        <v>0</v>
      </c>
      <c r="D119" s="100">
        <v>0</v>
      </c>
      <c r="E119" s="100">
        <v>200</v>
      </c>
      <c r="F119" s="93">
        <f t="shared" ref="F119" si="46">D119+E119</f>
        <v>200</v>
      </c>
    </row>
    <row r="120" spans="1:6" ht="15.75" x14ac:dyDescent="0.25">
      <c r="A120" s="43">
        <v>4</v>
      </c>
      <c r="B120" s="86" t="s">
        <v>63</v>
      </c>
      <c r="C120" s="100">
        <f>C121+C128</f>
        <v>25000</v>
      </c>
      <c r="D120" s="100">
        <f t="shared" ref="D120:F120" si="47">D121+D128</f>
        <v>25000</v>
      </c>
      <c r="E120" s="100">
        <f t="shared" si="47"/>
        <v>90000</v>
      </c>
      <c r="F120" s="93">
        <f t="shared" si="47"/>
        <v>115000</v>
      </c>
    </row>
    <row r="121" spans="1:6" ht="15.75" x14ac:dyDescent="0.25">
      <c r="A121" s="97">
        <v>42</v>
      </c>
      <c r="B121" s="98" t="s">
        <v>64</v>
      </c>
      <c r="C121" s="114">
        <f>C122+C124+C126</f>
        <v>25000</v>
      </c>
      <c r="D121" s="114">
        <f t="shared" ref="D121:F121" si="48">D122+D124+D126</f>
        <v>25000</v>
      </c>
      <c r="E121" s="114">
        <f t="shared" si="48"/>
        <v>65000</v>
      </c>
      <c r="F121" s="99">
        <f t="shared" si="48"/>
        <v>90000</v>
      </c>
    </row>
    <row r="122" spans="1:6" ht="15.75" x14ac:dyDescent="0.25">
      <c r="A122" s="101">
        <v>422</v>
      </c>
      <c r="B122" s="102" t="s">
        <v>138</v>
      </c>
      <c r="C122" s="100">
        <f>C123</f>
        <v>0</v>
      </c>
      <c r="D122" s="100">
        <f t="shared" ref="D122:F122" si="49">D123</f>
        <v>0</v>
      </c>
      <c r="E122" s="100">
        <f t="shared" si="49"/>
        <v>65000</v>
      </c>
      <c r="F122" s="93">
        <f t="shared" si="49"/>
        <v>65000</v>
      </c>
    </row>
    <row r="123" spans="1:6" ht="15.75" x14ac:dyDescent="0.25">
      <c r="A123" s="44">
        <v>4221</v>
      </c>
      <c r="B123" s="87" t="s">
        <v>131</v>
      </c>
      <c r="C123" s="100">
        <v>0</v>
      </c>
      <c r="D123" s="100">
        <v>0</v>
      </c>
      <c r="E123" s="100">
        <v>65000</v>
      </c>
      <c r="F123" s="93">
        <f t="shared" ref="F123:F127" si="50">D123+E123</f>
        <v>65000</v>
      </c>
    </row>
    <row r="124" spans="1:6" ht="15.75" x14ac:dyDescent="0.25">
      <c r="A124" s="101">
        <v>423</v>
      </c>
      <c r="B124" s="87" t="s">
        <v>145</v>
      </c>
      <c r="C124" s="100">
        <f>C125</f>
        <v>25000</v>
      </c>
      <c r="D124" s="100">
        <f t="shared" ref="D124:F124" si="51">D125</f>
        <v>25000</v>
      </c>
      <c r="E124" s="100">
        <f t="shared" si="51"/>
        <v>-25000</v>
      </c>
      <c r="F124" s="93">
        <f t="shared" si="51"/>
        <v>0</v>
      </c>
    </row>
    <row r="125" spans="1:6" ht="15.75" x14ac:dyDescent="0.25">
      <c r="A125" s="44">
        <v>4231</v>
      </c>
      <c r="B125" s="87" t="s">
        <v>146</v>
      </c>
      <c r="C125" s="100">
        <v>25000</v>
      </c>
      <c r="D125" s="100">
        <v>25000</v>
      </c>
      <c r="E125" s="100">
        <v>-25000</v>
      </c>
      <c r="F125" s="93">
        <f t="shared" si="50"/>
        <v>0</v>
      </c>
    </row>
    <row r="126" spans="1:6" ht="15.75" x14ac:dyDescent="0.25">
      <c r="A126" s="44">
        <v>424</v>
      </c>
      <c r="B126" s="87" t="s">
        <v>26</v>
      </c>
      <c r="C126" s="100">
        <f>C127</f>
        <v>0</v>
      </c>
      <c r="D126" s="100">
        <f t="shared" ref="D126:F126" si="52">D127</f>
        <v>0</v>
      </c>
      <c r="E126" s="100">
        <f t="shared" si="52"/>
        <v>25000</v>
      </c>
      <c r="F126" s="93">
        <f t="shared" si="52"/>
        <v>25000</v>
      </c>
    </row>
    <row r="127" spans="1:6" s="47" customFormat="1" ht="15.75" x14ac:dyDescent="0.25">
      <c r="A127" s="138">
        <v>4244</v>
      </c>
      <c r="B127" s="87" t="s">
        <v>155</v>
      </c>
      <c r="C127" s="100">
        <v>0</v>
      </c>
      <c r="D127" s="100">
        <v>0</v>
      </c>
      <c r="E127" s="100">
        <v>25000</v>
      </c>
      <c r="F127" s="93">
        <f t="shared" si="50"/>
        <v>25000</v>
      </c>
    </row>
    <row r="128" spans="1:6" ht="31.5" x14ac:dyDescent="0.25">
      <c r="A128" s="97">
        <v>43</v>
      </c>
      <c r="B128" s="98" t="s">
        <v>166</v>
      </c>
      <c r="C128" s="114">
        <f>C129</f>
        <v>0</v>
      </c>
      <c r="D128" s="114">
        <f t="shared" ref="D128:F129" si="53">D129</f>
        <v>0</v>
      </c>
      <c r="E128" s="114">
        <f t="shared" si="53"/>
        <v>25000</v>
      </c>
      <c r="F128" s="99">
        <f t="shared" si="53"/>
        <v>25000</v>
      </c>
    </row>
    <row r="129" spans="1:6" ht="15.75" x14ac:dyDescent="0.25">
      <c r="A129" s="44">
        <v>431</v>
      </c>
      <c r="B129" s="87" t="s">
        <v>164</v>
      </c>
      <c r="C129" s="100">
        <f>C130</f>
        <v>0</v>
      </c>
      <c r="D129" s="100">
        <f t="shared" si="53"/>
        <v>0</v>
      </c>
      <c r="E129" s="100">
        <f t="shared" si="53"/>
        <v>25000</v>
      </c>
      <c r="F129" s="93">
        <f t="shared" si="53"/>
        <v>25000</v>
      </c>
    </row>
    <row r="130" spans="1:6" s="47" customFormat="1" ht="15.75" x14ac:dyDescent="0.25">
      <c r="A130" s="138">
        <v>4312</v>
      </c>
      <c r="B130" s="87" t="s">
        <v>165</v>
      </c>
      <c r="C130" s="100">
        <v>0</v>
      </c>
      <c r="D130" s="100">
        <v>0</v>
      </c>
      <c r="E130" s="100">
        <v>25000</v>
      </c>
      <c r="F130" s="93">
        <f t="shared" ref="F130" si="54">D130+E130</f>
        <v>25000</v>
      </c>
    </row>
    <row r="131" spans="1:6" ht="15.75" x14ac:dyDescent="0.25">
      <c r="A131" s="45">
        <v>43</v>
      </c>
      <c r="B131" s="85" t="s">
        <v>19</v>
      </c>
      <c r="C131" s="118">
        <f>C132+C152</f>
        <v>167500</v>
      </c>
      <c r="D131" s="118">
        <f t="shared" ref="D131:F131" si="55">D132+D152</f>
        <v>167500</v>
      </c>
      <c r="E131" s="118">
        <f t="shared" si="55"/>
        <v>-18200</v>
      </c>
      <c r="F131" s="92">
        <f t="shared" si="55"/>
        <v>149300</v>
      </c>
    </row>
    <row r="132" spans="1:6" ht="15.75" x14ac:dyDescent="0.25">
      <c r="A132" s="43">
        <v>3</v>
      </c>
      <c r="B132" s="86" t="s">
        <v>49</v>
      </c>
      <c r="C132" s="100">
        <f>C133+C146+C149</f>
        <v>140000</v>
      </c>
      <c r="D132" s="100">
        <f t="shared" ref="D132:F132" si="56">D133+D146+D149</f>
        <v>140000</v>
      </c>
      <c r="E132" s="100">
        <f t="shared" si="56"/>
        <v>-23400</v>
      </c>
      <c r="F132" s="93">
        <f t="shared" si="56"/>
        <v>116600</v>
      </c>
    </row>
    <row r="133" spans="1:6" ht="15.75" x14ac:dyDescent="0.25">
      <c r="A133" s="97">
        <v>32</v>
      </c>
      <c r="B133" s="98" t="s">
        <v>60</v>
      </c>
      <c r="C133" s="114">
        <f>C134+C137+C140</f>
        <v>135000</v>
      </c>
      <c r="D133" s="114">
        <f t="shared" ref="D133:E133" si="57">D134+D137+D140</f>
        <v>135000</v>
      </c>
      <c r="E133" s="114">
        <f t="shared" si="57"/>
        <v>-20000</v>
      </c>
      <c r="F133" s="99">
        <f t="shared" ref="F133" si="58">F134+F137+F140</f>
        <v>115000</v>
      </c>
    </row>
    <row r="134" spans="1:6" ht="15.75" x14ac:dyDescent="0.25">
      <c r="A134" s="44">
        <v>321</v>
      </c>
      <c r="B134" s="87" t="s">
        <v>61</v>
      </c>
      <c r="C134" s="100">
        <f>SUM(C135:C136)</f>
        <v>3000</v>
      </c>
      <c r="D134" s="100">
        <f t="shared" ref="D134:F134" si="59">SUM(D135:D136)</f>
        <v>3000</v>
      </c>
      <c r="E134" s="100">
        <f t="shared" si="59"/>
        <v>1000</v>
      </c>
      <c r="F134" s="93">
        <f t="shared" si="59"/>
        <v>4000</v>
      </c>
    </row>
    <row r="135" spans="1:6" ht="15.75" x14ac:dyDescent="0.25">
      <c r="A135" s="44">
        <v>3213</v>
      </c>
      <c r="B135" s="87" t="s">
        <v>37</v>
      </c>
      <c r="C135" s="100">
        <v>2000</v>
      </c>
      <c r="D135" s="100">
        <v>2000</v>
      </c>
      <c r="E135" s="100">
        <v>2000</v>
      </c>
      <c r="F135" s="93">
        <f t="shared" ref="F135:F136" si="60">D135+E135</f>
        <v>4000</v>
      </c>
    </row>
    <row r="136" spans="1:6" ht="15.75" x14ac:dyDescent="0.25">
      <c r="A136" s="44">
        <v>3214</v>
      </c>
      <c r="B136" s="87" t="s">
        <v>67</v>
      </c>
      <c r="C136" s="100">
        <v>1000</v>
      </c>
      <c r="D136" s="100">
        <v>1000</v>
      </c>
      <c r="E136" s="100">
        <v>-1000</v>
      </c>
      <c r="F136" s="93">
        <f t="shared" si="60"/>
        <v>0</v>
      </c>
    </row>
    <row r="137" spans="1:6" ht="15.75" x14ac:dyDescent="0.25">
      <c r="A137" s="44">
        <v>322</v>
      </c>
      <c r="B137" s="87" t="s">
        <v>62</v>
      </c>
      <c r="C137" s="100">
        <f>SUM(C138:C139)</f>
        <v>6000</v>
      </c>
      <c r="D137" s="100">
        <f t="shared" ref="D137:F137" si="61">SUM(D138:D139)</f>
        <v>6000</v>
      </c>
      <c r="E137" s="100">
        <f t="shared" si="61"/>
        <v>4000</v>
      </c>
      <c r="F137" s="93">
        <f t="shared" si="61"/>
        <v>10000</v>
      </c>
    </row>
    <row r="138" spans="1:6" ht="15.75" x14ac:dyDescent="0.25">
      <c r="A138" s="44">
        <v>3221</v>
      </c>
      <c r="B138" s="87" t="s">
        <v>38</v>
      </c>
      <c r="C138" s="100">
        <v>4000</v>
      </c>
      <c r="D138" s="100">
        <v>4000</v>
      </c>
      <c r="E138" s="100">
        <v>4000</v>
      </c>
      <c r="F138" s="93">
        <f t="shared" ref="F138:F139" si="62">D138+E138</f>
        <v>8000</v>
      </c>
    </row>
    <row r="139" spans="1:6" ht="15.75" x14ac:dyDescent="0.25">
      <c r="A139" s="44">
        <v>3224</v>
      </c>
      <c r="B139" s="87" t="s">
        <v>40</v>
      </c>
      <c r="C139" s="100">
        <v>2000</v>
      </c>
      <c r="D139" s="100">
        <v>2000</v>
      </c>
      <c r="E139" s="100"/>
      <c r="F139" s="93">
        <f t="shared" si="62"/>
        <v>2000</v>
      </c>
    </row>
    <row r="140" spans="1:6" ht="15.75" x14ac:dyDescent="0.25">
      <c r="A140" s="44">
        <v>323</v>
      </c>
      <c r="B140" s="87" t="s">
        <v>102</v>
      </c>
      <c r="C140" s="100">
        <f>SUM(C141:C145)</f>
        <v>126000</v>
      </c>
      <c r="D140" s="100">
        <f t="shared" ref="D140:F140" si="63">SUM(D141:D145)</f>
        <v>126000</v>
      </c>
      <c r="E140" s="100">
        <f t="shared" si="63"/>
        <v>-25000</v>
      </c>
      <c r="F140" s="93">
        <f t="shared" si="63"/>
        <v>101000</v>
      </c>
    </row>
    <row r="141" spans="1:6" ht="15.75" x14ac:dyDescent="0.25">
      <c r="A141" s="44" t="s">
        <v>86</v>
      </c>
      <c r="B141" s="87" t="s">
        <v>87</v>
      </c>
      <c r="C141" s="100">
        <v>20000</v>
      </c>
      <c r="D141" s="100">
        <v>20000</v>
      </c>
      <c r="E141" s="104"/>
      <c r="F141" s="93">
        <f t="shared" ref="F141:F145" si="64">D141+E141</f>
        <v>20000</v>
      </c>
    </row>
    <row r="142" spans="1:6" ht="15.75" x14ac:dyDescent="0.25">
      <c r="A142" s="44" t="s">
        <v>92</v>
      </c>
      <c r="B142" s="87" t="s">
        <v>93</v>
      </c>
      <c r="C142" s="100">
        <v>2500</v>
      </c>
      <c r="D142" s="100">
        <v>2500</v>
      </c>
      <c r="E142" s="104"/>
      <c r="F142" s="93">
        <f t="shared" si="64"/>
        <v>2500</v>
      </c>
    </row>
    <row r="143" spans="1:6" ht="15.75" x14ac:dyDescent="0.25">
      <c r="A143" s="44" t="s">
        <v>96</v>
      </c>
      <c r="B143" s="87" t="s">
        <v>97</v>
      </c>
      <c r="C143" s="100">
        <v>20000</v>
      </c>
      <c r="D143" s="100">
        <v>20000</v>
      </c>
      <c r="E143" s="100">
        <v>-10000</v>
      </c>
      <c r="F143" s="93">
        <f t="shared" si="64"/>
        <v>10000</v>
      </c>
    </row>
    <row r="144" spans="1:6" ht="15.75" x14ac:dyDescent="0.25">
      <c r="A144" s="44" t="s">
        <v>98</v>
      </c>
      <c r="B144" s="87" t="s">
        <v>99</v>
      </c>
      <c r="C144" s="100">
        <v>45000</v>
      </c>
      <c r="D144" s="100">
        <v>45000</v>
      </c>
      <c r="E144" s="100">
        <v>-15000</v>
      </c>
      <c r="F144" s="93">
        <f t="shared" si="64"/>
        <v>30000</v>
      </c>
    </row>
    <row r="145" spans="1:6" ht="15.75" x14ac:dyDescent="0.25">
      <c r="A145" s="44" t="s">
        <v>100</v>
      </c>
      <c r="B145" s="87" t="s">
        <v>101</v>
      </c>
      <c r="C145" s="100">
        <v>38500</v>
      </c>
      <c r="D145" s="100">
        <v>38500</v>
      </c>
      <c r="E145" s="104"/>
      <c r="F145" s="93">
        <f t="shared" si="64"/>
        <v>38500</v>
      </c>
    </row>
    <row r="146" spans="1:6" ht="15.75" x14ac:dyDescent="0.25">
      <c r="A146" s="97">
        <v>34</v>
      </c>
      <c r="B146" s="98" t="s">
        <v>51</v>
      </c>
      <c r="C146" s="114">
        <f>C147</f>
        <v>0</v>
      </c>
      <c r="D146" s="114">
        <f t="shared" ref="D146:D147" si="65">D147</f>
        <v>0</v>
      </c>
      <c r="E146" s="114">
        <f t="shared" ref="E146:E147" si="66">E147</f>
        <v>1600</v>
      </c>
      <c r="F146" s="99">
        <f t="shared" ref="F146:F147" si="67">F147</f>
        <v>1600</v>
      </c>
    </row>
    <row r="147" spans="1:6" ht="15.75" x14ac:dyDescent="0.25">
      <c r="A147" s="44">
        <v>343</v>
      </c>
      <c r="B147" s="87" t="s">
        <v>123</v>
      </c>
      <c r="C147" s="100">
        <f>C148</f>
        <v>0</v>
      </c>
      <c r="D147" s="100">
        <f t="shared" si="65"/>
        <v>0</v>
      </c>
      <c r="E147" s="104">
        <f t="shared" si="66"/>
        <v>1600</v>
      </c>
      <c r="F147" s="93">
        <f t="shared" si="67"/>
        <v>1600</v>
      </c>
    </row>
    <row r="148" spans="1:6" ht="15.75" x14ac:dyDescent="0.25">
      <c r="A148" s="138">
        <v>3431</v>
      </c>
      <c r="B148" s="87" t="s">
        <v>118</v>
      </c>
      <c r="C148" s="100">
        <v>0</v>
      </c>
      <c r="D148" s="100">
        <v>0</v>
      </c>
      <c r="E148" s="104">
        <v>1600</v>
      </c>
      <c r="F148" s="93">
        <f t="shared" ref="F148" si="68">D148+E148</f>
        <v>1600</v>
      </c>
    </row>
    <row r="149" spans="1:6" ht="31.5" x14ac:dyDescent="0.25">
      <c r="A149" s="97">
        <v>37</v>
      </c>
      <c r="B149" s="98" t="s">
        <v>124</v>
      </c>
      <c r="C149" s="114">
        <f>C150</f>
        <v>5000</v>
      </c>
      <c r="D149" s="114">
        <f t="shared" ref="D149:F150" si="69">D150</f>
        <v>5000</v>
      </c>
      <c r="E149" s="114">
        <f t="shared" si="69"/>
        <v>-5000</v>
      </c>
      <c r="F149" s="99">
        <f t="shared" si="69"/>
        <v>0</v>
      </c>
    </row>
    <row r="150" spans="1:6" ht="15.75" x14ac:dyDescent="0.25">
      <c r="A150" s="44">
        <v>372</v>
      </c>
      <c r="B150" s="87" t="s">
        <v>125</v>
      </c>
      <c r="C150" s="100">
        <f>C151</f>
        <v>5000</v>
      </c>
      <c r="D150" s="100">
        <f t="shared" si="69"/>
        <v>5000</v>
      </c>
      <c r="E150" s="100">
        <f t="shared" si="69"/>
        <v>-5000</v>
      </c>
      <c r="F150" s="93">
        <f t="shared" si="69"/>
        <v>0</v>
      </c>
    </row>
    <row r="151" spans="1:6" ht="15.75" x14ac:dyDescent="0.25">
      <c r="A151" s="44">
        <v>3721</v>
      </c>
      <c r="B151" s="87" t="s">
        <v>126</v>
      </c>
      <c r="C151" s="100">
        <v>5000</v>
      </c>
      <c r="D151" s="100">
        <v>5000</v>
      </c>
      <c r="E151" s="100">
        <v>-5000</v>
      </c>
      <c r="F151" s="93">
        <f t="shared" ref="F151" si="70">D151+E151</f>
        <v>0</v>
      </c>
    </row>
    <row r="152" spans="1:6" ht="15.75" x14ac:dyDescent="0.25">
      <c r="A152" s="43">
        <v>4</v>
      </c>
      <c r="B152" s="86" t="s">
        <v>63</v>
      </c>
      <c r="C152" s="115">
        <f>C153+C156+C163</f>
        <v>27500</v>
      </c>
      <c r="D152" s="115">
        <f t="shared" ref="D152:F152" si="71">D153+D156+D163</f>
        <v>27500</v>
      </c>
      <c r="E152" s="115">
        <f t="shared" si="71"/>
        <v>5200</v>
      </c>
      <c r="F152" s="126">
        <f t="shared" si="71"/>
        <v>32700</v>
      </c>
    </row>
    <row r="153" spans="1:6" ht="15.75" x14ac:dyDescent="0.25">
      <c r="A153" s="97">
        <v>41</v>
      </c>
      <c r="B153" s="98" t="s">
        <v>68</v>
      </c>
      <c r="C153" s="116">
        <f>C154</f>
        <v>4000</v>
      </c>
      <c r="D153" s="116">
        <f t="shared" ref="D153:F154" si="72">D154</f>
        <v>4000</v>
      </c>
      <c r="E153" s="116">
        <f t="shared" si="72"/>
        <v>0</v>
      </c>
      <c r="F153" s="127">
        <f t="shared" si="72"/>
        <v>4000</v>
      </c>
    </row>
    <row r="154" spans="1:6" ht="15.75" x14ac:dyDescent="0.25">
      <c r="A154" s="101">
        <v>412</v>
      </c>
      <c r="B154" s="87" t="s">
        <v>149</v>
      </c>
      <c r="C154" s="103">
        <f>C155</f>
        <v>4000</v>
      </c>
      <c r="D154" s="103">
        <f t="shared" si="72"/>
        <v>4000</v>
      </c>
      <c r="E154" s="103">
        <f t="shared" si="72"/>
        <v>0</v>
      </c>
      <c r="F154" s="125">
        <f t="shared" si="72"/>
        <v>4000</v>
      </c>
    </row>
    <row r="155" spans="1:6" ht="15.75" x14ac:dyDescent="0.25">
      <c r="A155" s="101" t="s">
        <v>147</v>
      </c>
      <c r="B155" s="87" t="s">
        <v>148</v>
      </c>
      <c r="C155" s="100">
        <v>4000</v>
      </c>
      <c r="D155" s="100">
        <v>4000</v>
      </c>
      <c r="E155" s="104"/>
      <c r="F155" s="93">
        <f t="shared" ref="F155" si="73">D155+E155</f>
        <v>4000</v>
      </c>
    </row>
    <row r="156" spans="1:6" ht="15.75" x14ac:dyDescent="0.25">
      <c r="A156" s="97">
        <v>42</v>
      </c>
      <c r="B156" s="98" t="s">
        <v>64</v>
      </c>
      <c r="C156" s="116">
        <f>C157+C159+C161</f>
        <v>23500</v>
      </c>
      <c r="D156" s="116">
        <f t="shared" ref="D156:F156" si="74">D157+D159+D161</f>
        <v>23500</v>
      </c>
      <c r="E156" s="116">
        <f t="shared" si="74"/>
        <v>5100</v>
      </c>
      <c r="F156" s="116">
        <f t="shared" si="74"/>
        <v>28600</v>
      </c>
    </row>
    <row r="157" spans="1:6" ht="15.75" x14ac:dyDescent="0.25">
      <c r="A157" s="101">
        <v>422</v>
      </c>
      <c r="B157" s="87" t="s">
        <v>145</v>
      </c>
      <c r="C157" s="103">
        <f>C158</f>
        <v>8500</v>
      </c>
      <c r="D157" s="103">
        <f t="shared" ref="D157:E157" si="75">D158</f>
        <v>8500</v>
      </c>
      <c r="E157" s="103">
        <f t="shared" si="75"/>
        <v>0</v>
      </c>
      <c r="F157" s="125">
        <f t="shared" ref="F157" si="76">F158</f>
        <v>8500</v>
      </c>
    </row>
    <row r="158" spans="1:6" ht="15.75" x14ac:dyDescent="0.25">
      <c r="A158" s="44">
        <v>4221</v>
      </c>
      <c r="B158" s="87" t="s">
        <v>131</v>
      </c>
      <c r="C158" s="100">
        <v>8500</v>
      </c>
      <c r="D158" s="100">
        <v>8500</v>
      </c>
      <c r="E158" s="104"/>
      <c r="F158" s="93">
        <f t="shared" ref="F158" si="77">D158+E158</f>
        <v>8500</v>
      </c>
    </row>
    <row r="159" spans="1:6" ht="15.75" x14ac:dyDescent="0.25">
      <c r="A159" s="44">
        <v>424</v>
      </c>
      <c r="B159" s="87" t="s">
        <v>26</v>
      </c>
      <c r="C159" s="100">
        <f>C160</f>
        <v>0</v>
      </c>
      <c r="D159" s="100">
        <f t="shared" ref="D159" si="78">D160</f>
        <v>0</v>
      </c>
      <c r="E159" s="100">
        <f t="shared" ref="E159" si="79">E160</f>
        <v>5100</v>
      </c>
      <c r="F159" s="93">
        <f t="shared" ref="F159" si="80">F160</f>
        <v>5100</v>
      </c>
    </row>
    <row r="160" spans="1:6" s="47" customFormat="1" ht="15.75" x14ac:dyDescent="0.25">
      <c r="A160" s="138">
        <v>4241</v>
      </c>
      <c r="B160" s="87" t="s">
        <v>151</v>
      </c>
      <c r="C160" s="103">
        <v>0</v>
      </c>
      <c r="D160" s="103">
        <v>0</v>
      </c>
      <c r="E160" s="103">
        <v>5100</v>
      </c>
      <c r="F160" s="93">
        <f t="shared" ref="F160" si="81">D160+E160</f>
        <v>5100</v>
      </c>
    </row>
    <row r="161" spans="1:6" ht="15.75" x14ac:dyDescent="0.25">
      <c r="A161" s="101">
        <v>426</v>
      </c>
      <c r="B161" s="87" t="s">
        <v>139</v>
      </c>
      <c r="C161" s="103">
        <f>C162</f>
        <v>15000</v>
      </c>
      <c r="D161" s="103">
        <f t="shared" ref="D161:F161" si="82">D162</f>
        <v>15000</v>
      </c>
      <c r="E161" s="103">
        <f t="shared" si="82"/>
        <v>0</v>
      </c>
      <c r="F161" s="125">
        <f t="shared" si="82"/>
        <v>15000</v>
      </c>
    </row>
    <row r="162" spans="1:6" ht="15.75" x14ac:dyDescent="0.25">
      <c r="A162" s="44">
        <v>4262</v>
      </c>
      <c r="B162" s="87" t="s">
        <v>140</v>
      </c>
      <c r="C162" s="100">
        <v>15000</v>
      </c>
      <c r="D162" s="100">
        <v>15000</v>
      </c>
      <c r="E162" s="104"/>
      <c r="F162" s="93">
        <f t="shared" ref="F162" si="83">D162+E162</f>
        <v>15000</v>
      </c>
    </row>
    <row r="163" spans="1:6" ht="31.5" x14ac:dyDescent="0.25">
      <c r="A163" s="97">
        <v>43</v>
      </c>
      <c r="B163" s="98" t="s">
        <v>166</v>
      </c>
      <c r="C163" s="116">
        <f>C164</f>
        <v>0</v>
      </c>
      <c r="D163" s="116">
        <f t="shared" ref="D163:D164" si="84">D164</f>
        <v>0</v>
      </c>
      <c r="E163" s="116">
        <f t="shared" ref="E163:E164" si="85">E164</f>
        <v>100</v>
      </c>
      <c r="F163" s="127">
        <f t="shared" ref="F163:F164" si="86">F164</f>
        <v>100</v>
      </c>
    </row>
    <row r="164" spans="1:6" ht="15.75" x14ac:dyDescent="0.25">
      <c r="A164" s="44">
        <v>431</v>
      </c>
      <c r="B164" s="87" t="s">
        <v>164</v>
      </c>
      <c r="C164" s="100">
        <f>C165</f>
        <v>0</v>
      </c>
      <c r="D164" s="100">
        <f t="shared" si="84"/>
        <v>0</v>
      </c>
      <c r="E164" s="100">
        <f t="shared" si="85"/>
        <v>100</v>
      </c>
      <c r="F164" s="93">
        <f t="shared" si="86"/>
        <v>100</v>
      </c>
    </row>
    <row r="165" spans="1:6" s="47" customFormat="1" ht="15.75" x14ac:dyDescent="0.25">
      <c r="A165" s="138">
        <v>4312</v>
      </c>
      <c r="B165" s="87" t="s">
        <v>165</v>
      </c>
      <c r="C165" s="100">
        <v>0</v>
      </c>
      <c r="D165" s="100">
        <v>0</v>
      </c>
      <c r="E165" s="100">
        <v>100</v>
      </c>
      <c r="F165" s="93">
        <f t="shared" ref="F165" si="87">D165+E165</f>
        <v>100</v>
      </c>
    </row>
    <row r="166" spans="1:6" ht="15.75" x14ac:dyDescent="0.25">
      <c r="A166" s="45">
        <v>52</v>
      </c>
      <c r="B166" s="85" t="s">
        <v>150</v>
      </c>
      <c r="C166" s="118">
        <f>C167+C195</f>
        <v>290000</v>
      </c>
      <c r="D166" s="118">
        <f t="shared" ref="D166:F166" si="88">D167+D195</f>
        <v>290000</v>
      </c>
      <c r="E166" s="118">
        <f t="shared" si="88"/>
        <v>225384</v>
      </c>
      <c r="F166" s="92">
        <f t="shared" si="88"/>
        <v>515384</v>
      </c>
    </row>
    <row r="167" spans="1:6" ht="15.75" x14ac:dyDescent="0.25">
      <c r="A167" s="43">
        <v>3</v>
      </c>
      <c r="B167" s="86" t="s">
        <v>49</v>
      </c>
      <c r="C167" s="113">
        <f>C168+C175</f>
        <v>237962</v>
      </c>
      <c r="D167" s="113">
        <f t="shared" ref="D167:E167" si="89">D168+D175</f>
        <v>237962</v>
      </c>
      <c r="E167" s="113">
        <f t="shared" si="89"/>
        <v>252322</v>
      </c>
      <c r="F167" s="94">
        <f t="shared" ref="F167" si="90">F168+F175</f>
        <v>490284</v>
      </c>
    </row>
    <row r="168" spans="1:6" ht="15.75" x14ac:dyDescent="0.25">
      <c r="A168" s="97">
        <v>31</v>
      </c>
      <c r="B168" s="98" t="s">
        <v>58</v>
      </c>
      <c r="C168" s="114">
        <f>C169+C171+C173</f>
        <v>0</v>
      </c>
      <c r="D168" s="114">
        <f t="shared" ref="D168:E168" si="91">D169+D171+D173</f>
        <v>0</v>
      </c>
      <c r="E168" s="114">
        <f t="shared" si="91"/>
        <v>112750</v>
      </c>
      <c r="F168" s="99">
        <f>F169+F171+F173</f>
        <v>112750</v>
      </c>
    </row>
    <row r="169" spans="1:6" ht="15.75" x14ac:dyDescent="0.25">
      <c r="A169" s="44">
        <v>311</v>
      </c>
      <c r="B169" s="87" t="s">
        <v>59</v>
      </c>
      <c r="C169" s="103">
        <f>C170</f>
        <v>0</v>
      </c>
      <c r="D169" s="103">
        <f t="shared" ref="D169:E169" si="92">D170</f>
        <v>0</v>
      </c>
      <c r="E169" s="103">
        <f t="shared" si="92"/>
        <v>94450</v>
      </c>
      <c r="F169" s="125">
        <f t="shared" ref="F169" si="93">F170</f>
        <v>94450</v>
      </c>
    </row>
    <row r="170" spans="1:6" ht="15.75" x14ac:dyDescent="0.25">
      <c r="A170" s="44">
        <v>3111</v>
      </c>
      <c r="B170" s="87" t="s">
        <v>31</v>
      </c>
      <c r="C170" s="103">
        <v>0</v>
      </c>
      <c r="D170" s="103">
        <v>0</v>
      </c>
      <c r="E170" s="103">
        <v>94450</v>
      </c>
      <c r="F170" s="125">
        <f t="shared" ref="F170:F174" si="94">D170+E170</f>
        <v>94450</v>
      </c>
    </row>
    <row r="171" spans="1:6" ht="15.75" x14ac:dyDescent="0.25">
      <c r="A171" s="44">
        <v>312</v>
      </c>
      <c r="B171" s="87" t="s">
        <v>33</v>
      </c>
      <c r="C171" s="103">
        <f t="shared" ref="C171:F171" si="95">C172</f>
        <v>0</v>
      </c>
      <c r="D171" s="103">
        <f t="shared" si="95"/>
        <v>0</v>
      </c>
      <c r="E171" s="103">
        <f t="shared" si="95"/>
        <v>2100</v>
      </c>
      <c r="F171" s="125">
        <f t="shared" si="95"/>
        <v>2100</v>
      </c>
    </row>
    <row r="172" spans="1:6" ht="15.75" x14ac:dyDescent="0.25">
      <c r="A172" s="44">
        <v>3121</v>
      </c>
      <c r="B172" s="87" t="s">
        <v>33</v>
      </c>
      <c r="C172" s="103">
        <v>0</v>
      </c>
      <c r="D172" s="103">
        <v>0</v>
      </c>
      <c r="E172" s="103">
        <v>2100</v>
      </c>
      <c r="F172" s="125">
        <f t="shared" si="94"/>
        <v>2100</v>
      </c>
    </row>
    <row r="173" spans="1:6" ht="15.75" x14ac:dyDescent="0.25">
      <c r="A173" s="44">
        <v>313</v>
      </c>
      <c r="B173" s="87" t="s">
        <v>50</v>
      </c>
      <c r="C173" s="103">
        <f t="shared" ref="C173:F173" si="96">C174</f>
        <v>0</v>
      </c>
      <c r="D173" s="103">
        <f t="shared" si="96"/>
        <v>0</v>
      </c>
      <c r="E173" s="103">
        <f t="shared" si="96"/>
        <v>16200</v>
      </c>
      <c r="F173" s="125">
        <f t="shared" si="96"/>
        <v>16200</v>
      </c>
    </row>
    <row r="174" spans="1:6" ht="15.75" x14ac:dyDescent="0.25">
      <c r="A174" s="44">
        <v>3132</v>
      </c>
      <c r="B174" s="87" t="s">
        <v>34</v>
      </c>
      <c r="C174" s="103">
        <v>0</v>
      </c>
      <c r="D174" s="103">
        <v>0</v>
      </c>
      <c r="E174" s="103">
        <v>16200</v>
      </c>
      <c r="F174" s="125">
        <f t="shared" si="94"/>
        <v>16200</v>
      </c>
    </row>
    <row r="175" spans="1:6" ht="15.75" x14ac:dyDescent="0.25">
      <c r="A175" s="97">
        <v>32</v>
      </c>
      <c r="B175" s="98" t="s">
        <v>60</v>
      </c>
      <c r="C175" s="114">
        <f>C176+C180+C183+C190+C192</f>
        <v>237962</v>
      </c>
      <c r="D175" s="114">
        <f t="shared" ref="D175:F175" si="97">D176+D180+D183+D190+D192</f>
        <v>237962</v>
      </c>
      <c r="E175" s="114">
        <f t="shared" si="97"/>
        <v>139572</v>
      </c>
      <c r="F175" s="99">
        <f t="shared" si="97"/>
        <v>377534</v>
      </c>
    </row>
    <row r="176" spans="1:6" ht="15.75" x14ac:dyDescent="0.25">
      <c r="A176" s="44">
        <v>321</v>
      </c>
      <c r="B176" s="87" t="s">
        <v>61</v>
      </c>
      <c r="C176" s="100">
        <f>SUM(C177:C179)</f>
        <v>84438</v>
      </c>
      <c r="D176" s="100">
        <f t="shared" ref="D176:E176" si="98">SUM(D177:D179)</f>
        <v>84438</v>
      </c>
      <c r="E176" s="100">
        <f t="shared" si="98"/>
        <v>-2525</v>
      </c>
      <c r="F176" s="93">
        <f t="shared" ref="F176" si="99">SUM(F177:F179)</f>
        <v>81913</v>
      </c>
    </row>
    <row r="177" spans="1:6" ht="15.75" x14ac:dyDescent="0.25">
      <c r="A177" s="44">
        <v>3211</v>
      </c>
      <c r="B177" s="87" t="s">
        <v>35</v>
      </c>
      <c r="C177" s="103">
        <v>64921</v>
      </c>
      <c r="D177" s="103">
        <v>64921</v>
      </c>
      <c r="E177" s="103">
        <v>-11732</v>
      </c>
      <c r="F177" s="125">
        <f t="shared" ref="F177:F182" si="100">D177+E177</f>
        <v>53189</v>
      </c>
    </row>
    <row r="178" spans="1:6" ht="15.75" x14ac:dyDescent="0.25">
      <c r="A178" s="44">
        <v>3212</v>
      </c>
      <c r="B178" s="87" t="s">
        <v>36</v>
      </c>
      <c r="C178" s="103">
        <v>0</v>
      </c>
      <c r="D178" s="103"/>
      <c r="E178" s="103">
        <v>1300</v>
      </c>
      <c r="F178" s="125">
        <f t="shared" si="100"/>
        <v>1300</v>
      </c>
    </row>
    <row r="179" spans="1:6" ht="15.75" x14ac:dyDescent="0.25">
      <c r="A179" s="44">
        <v>3213</v>
      </c>
      <c r="B179" s="87" t="s">
        <v>37</v>
      </c>
      <c r="C179" s="103">
        <v>19517</v>
      </c>
      <c r="D179" s="103">
        <v>19517</v>
      </c>
      <c r="E179" s="103">
        <v>7907</v>
      </c>
      <c r="F179" s="125">
        <f t="shared" si="100"/>
        <v>27424</v>
      </c>
    </row>
    <row r="180" spans="1:6" ht="15.75" x14ac:dyDescent="0.25">
      <c r="A180" s="44">
        <v>322</v>
      </c>
      <c r="B180" s="87" t="s">
        <v>62</v>
      </c>
      <c r="C180" s="103">
        <f>SUM(C181:C182)</f>
        <v>4761</v>
      </c>
      <c r="D180" s="103">
        <f t="shared" ref="D180:F180" si="101">SUM(D181:D182)</f>
        <v>4761</v>
      </c>
      <c r="E180" s="103">
        <f t="shared" si="101"/>
        <v>-3364</v>
      </c>
      <c r="F180" s="125">
        <f t="shared" si="101"/>
        <v>1397</v>
      </c>
    </row>
    <row r="181" spans="1:6" ht="15.75" x14ac:dyDescent="0.25">
      <c r="A181" s="44">
        <v>3221</v>
      </c>
      <c r="B181" s="87" t="s">
        <v>38</v>
      </c>
      <c r="C181" s="103">
        <v>4211</v>
      </c>
      <c r="D181" s="103">
        <v>4211</v>
      </c>
      <c r="E181" s="103">
        <v>-3064</v>
      </c>
      <c r="F181" s="125">
        <f t="shared" si="100"/>
        <v>1147</v>
      </c>
    </row>
    <row r="182" spans="1:6" ht="15.75" x14ac:dyDescent="0.25">
      <c r="A182" s="44">
        <v>3224</v>
      </c>
      <c r="B182" s="87" t="s">
        <v>40</v>
      </c>
      <c r="C182" s="103">
        <v>550</v>
      </c>
      <c r="D182" s="103">
        <v>550</v>
      </c>
      <c r="E182" s="103">
        <v>-300</v>
      </c>
      <c r="F182" s="125">
        <f t="shared" si="100"/>
        <v>250</v>
      </c>
    </row>
    <row r="183" spans="1:6" ht="15.75" x14ac:dyDescent="0.25">
      <c r="A183" s="44">
        <v>323</v>
      </c>
      <c r="B183" s="87" t="s">
        <v>102</v>
      </c>
      <c r="C183" s="103">
        <f>SUM(C184:C189)</f>
        <v>138016</v>
      </c>
      <c r="D183" s="103">
        <f t="shared" ref="D183:F183" si="102">SUM(D184:D189)</f>
        <v>138016</v>
      </c>
      <c r="E183" s="103">
        <f t="shared" si="102"/>
        <v>79638</v>
      </c>
      <c r="F183" s="125">
        <f t="shared" si="102"/>
        <v>217654</v>
      </c>
    </row>
    <row r="184" spans="1:6" ht="15.75" x14ac:dyDescent="0.25">
      <c r="A184" s="138">
        <v>3231</v>
      </c>
      <c r="B184" s="87" t="s">
        <v>85</v>
      </c>
      <c r="C184" s="103">
        <v>211</v>
      </c>
      <c r="D184" s="103">
        <v>211</v>
      </c>
      <c r="E184" s="103">
        <v>-211</v>
      </c>
      <c r="F184" s="125">
        <f t="shared" ref="F184:F193" si="103">D184+E184</f>
        <v>0</v>
      </c>
    </row>
    <row r="185" spans="1:6" ht="15.75" x14ac:dyDescent="0.25">
      <c r="A185" s="44" t="s">
        <v>88</v>
      </c>
      <c r="B185" s="87" t="s">
        <v>89</v>
      </c>
      <c r="C185" s="103">
        <v>11097</v>
      </c>
      <c r="D185" s="103">
        <v>11097</v>
      </c>
      <c r="E185" s="103">
        <v>4138</v>
      </c>
      <c r="F185" s="125">
        <f t="shared" si="103"/>
        <v>15235</v>
      </c>
    </row>
    <row r="186" spans="1:6" ht="15.75" x14ac:dyDescent="0.25">
      <c r="A186" s="44" t="s">
        <v>92</v>
      </c>
      <c r="B186" s="87" t="s">
        <v>93</v>
      </c>
      <c r="C186" s="103">
        <v>19746</v>
      </c>
      <c r="D186" s="103">
        <v>19746</v>
      </c>
      <c r="E186" s="103">
        <v>-9846</v>
      </c>
      <c r="F186" s="125">
        <f t="shared" si="103"/>
        <v>9900</v>
      </c>
    </row>
    <row r="187" spans="1:6" ht="15.75" x14ac:dyDescent="0.25">
      <c r="A187" s="44" t="s">
        <v>96</v>
      </c>
      <c r="B187" s="87" t="s">
        <v>97</v>
      </c>
      <c r="C187" s="103">
        <v>86594</v>
      </c>
      <c r="D187" s="103">
        <v>86594</v>
      </c>
      <c r="E187" s="103">
        <v>88056</v>
      </c>
      <c r="F187" s="125">
        <f t="shared" si="103"/>
        <v>174650</v>
      </c>
    </row>
    <row r="188" spans="1:6" ht="15.75" x14ac:dyDescent="0.25">
      <c r="A188" s="44" t="s">
        <v>98</v>
      </c>
      <c r="B188" s="87" t="s">
        <v>99</v>
      </c>
      <c r="C188" s="103">
        <v>9497</v>
      </c>
      <c r="D188" s="103">
        <v>9497</v>
      </c>
      <c r="E188" s="103">
        <v>-6248</v>
      </c>
      <c r="F188" s="125">
        <f t="shared" si="103"/>
        <v>3249</v>
      </c>
    </row>
    <row r="189" spans="1:6" ht="15.75" x14ac:dyDescent="0.25">
      <c r="A189" s="44" t="s">
        <v>100</v>
      </c>
      <c r="B189" s="87" t="s">
        <v>101</v>
      </c>
      <c r="C189" s="103">
        <v>10871</v>
      </c>
      <c r="D189" s="103">
        <v>10871</v>
      </c>
      <c r="E189" s="103">
        <v>3749</v>
      </c>
      <c r="F189" s="125">
        <f t="shared" si="103"/>
        <v>14620</v>
      </c>
    </row>
    <row r="190" spans="1:6" ht="15.75" x14ac:dyDescent="0.25">
      <c r="A190" s="44">
        <v>324</v>
      </c>
      <c r="B190" s="87" t="s">
        <v>103</v>
      </c>
      <c r="C190" s="100">
        <f>C191</f>
        <v>7150</v>
      </c>
      <c r="D190" s="100">
        <f t="shared" ref="D190:F190" si="104">D191</f>
        <v>7150</v>
      </c>
      <c r="E190" s="100">
        <f t="shared" si="104"/>
        <v>-3550</v>
      </c>
      <c r="F190" s="93">
        <f t="shared" si="104"/>
        <v>3600</v>
      </c>
    </row>
    <row r="191" spans="1:6" ht="15.75" x14ac:dyDescent="0.25">
      <c r="A191" s="44" t="s">
        <v>104</v>
      </c>
      <c r="B191" s="87" t="s">
        <v>103</v>
      </c>
      <c r="C191" s="103">
        <v>7150</v>
      </c>
      <c r="D191" s="103">
        <v>7150</v>
      </c>
      <c r="E191" s="103">
        <v>-3550</v>
      </c>
      <c r="F191" s="125">
        <f t="shared" si="103"/>
        <v>3600</v>
      </c>
    </row>
    <row r="192" spans="1:6" ht="15.75" x14ac:dyDescent="0.25">
      <c r="A192" s="44">
        <v>329</v>
      </c>
      <c r="B192" s="87" t="s">
        <v>105</v>
      </c>
      <c r="C192" s="103">
        <f>SUM(C193:C194)</f>
        <v>3597</v>
      </c>
      <c r="D192" s="103">
        <f t="shared" ref="D192:F192" si="105">SUM(D193:D194)</f>
        <v>3597</v>
      </c>
      <c r="E192" s="103">
        <f t="shared" si="105"/>
        <v>69373</v>
      </c>
      <c r="F192" s="125">
        <f t="shared" si="105"/>
        <v>72970</v>
      </c>
    </row>
    <row r="193" spans="1:6" ht="15.75" x14ac:dyDescent="0.25">
      <c r="A193" s="44" t="s">
        <v>110</v>
      </c>
      <c r="B193" s="87" t="s">
        <v>111</v>
      </c>
      <c r="C193" s="103">
        <v>3597</v>
      </c>
      <c r="D193" s="103">
        <v>3597</v>
      </c>
      <c r="E193" s="103">
        <v>5373</v>
      </c>
      <c r="F193" s="125">
        <f t="shared" si="103"/>
        <v>8970</v>
      </c>
    </row>
    <row r="194" spans="1:6" ht="15.75" x14ac:dyDescent="0.25">
      <c r="A194" s="44" t="s">
        <v>116</v>
      </c>
      <c r="B194" s="87" t="s">
        <v>105</v>
      </c>
      <c r="C194" s="103">
        <v>0</v>
      </c>
      <c r="D194" s="103">
        <v>0</v>
      </c>
      <c r="E194" s="103">
        <v>64000</v>
      </c>
      <c r="F194" s="125">
        <v>64000</v>
      </c>
    </row>
    <row r="195" spans="1:6" ht="15.75" x14ac:dyDescent="0.25">
      <c r="A195" s="43">
        <v>4</v>
      </c>
      <c r="B195" s="88" t="s">
        <v>63</v>
      </c>
      <c r="C195" s="103">
        <f>C196</f>
        <v>52038</v>
      </c>
      <c r="D195" s="103">
        <f t="shared" ref="D195:F195" si="106">D196</f>
        <v>52038</v>
      </c>
      <c r="E195" s="103">
        <f t="shared" si="106"/>
        <v>-26938</v>
      </c>
      <c r="F195" s="125">
        <f t="shared" si="106"/>
        <v>25100</v>
      </c>
    </row>
    <row r="196" spans="1:6" ht="15.75" x14ac:dyDescent="0.25">
      <c r="A196" s="97">
        <v>42</v>
      </c>
      <c r="B196" s="107" t="s">
        <v>64</v>
      </c>
      <c r="C196" s="120">
        <f>C197+C199+C201</f>
        <v>52038</v>
      </c>
      <c r="D196" s="120">
        <f t="shared" ref="D196:F196" si="107">D197+D199+D201</f>
        <v>52038</v>
      </c>
      <c r="E196" s="120">
        <f t="shared" si="107"/>
        <v>-26938</v>
      </c>
      <c r="F196" s="129">
        <f t="shared" si="107"/>
        <v>25100</v>
      </c>
    </row>
    <row r="197" spans="1:6" ht="15.75" x14ac:dyDescent="0.25">
      <c r="A197" s="101">
        <v>422</v>
      </c>
      <c r="B197" s="102" t="s">
        <v>138</v>
      </c>
      <c r="C197" s="103">
        <f>C198</f>
        <v>5662</v>
      </c>
      <c r="D197" s="103">
        <f t="shared" ref="D197:F197" si="108">D198</f>
        <v>5662</v>
      </c>
      <c r="E197" s="103">
        <f t="shared" si="108"/>
        <v>-5662</v>
      </c>
      <c r="F197" s="125">
        <f t="shared" si="108"/>
        <v>0</v>
      </c>
    </row>
    <row r="198" spans="1:6" ht="15.75" x14ac:dyDescent="0.25">
      <c r="A198" s="128">
        <v>4227</v>
      </c>
      <c r="B198" s="87" t="s">
        <v>137</v>
      </c>
      <c r="C198" s="103">
        <v>5662</v>
      </c>
      <c r="D198" s="103">
        <v>5662</v>
      </c>
      <c r="E198" s="103">
        <v>-5662</v>
      </c>
      <c r="F198" s="125">
        <f t="shared" ref="F198:F200" si="109">D198+E198</f>
        <v>0</v>
      </c>
    </row>
    <row r="199" spans="1:6" ht="15.75" x14ac:dyDescent="0.25">
      <c r="A199" s="101">
        <v>424</v>
      </c>
      <c r="B199" s="87" t="s">
        <v>26</v>
      </c>
      <c r="C199" s="103">
        <f>C200</f>
        <v>10169</v>
      </c>
      <c r="D199" s="103">
        <f t="shared" ref="D199:F199" si="110">D200</f>
        <v>10169</v>
      </c>
      <c r="E199" s="103">
        <f t="shared" si="110"/>
        <v>-3569</v>
      </c>
      <c r="F199" s="125">
        <f t="shared" si="110"/>
        <v>6600</v>
      </c>
    </row>
    <row r="200" spans="1:6" ht="15.75" x14ac:dyDescent="0.25">
      <c r="A200" s="101">
        <v>4241</v>
      </c>
      <c r="B200" s="87" t="s">
        <v>151</v>
      </c>
      <c r="C200" s="103">
        <v>10169</v>
      </c>
      <c r="D200" s="103">
        <v>10169</v>
      </c>
      <c r="E200" s="103">
        <v>-3569</v>
      </c>
      <c r="F200" s="125">
        <f t="shared" si="109"/>
        <v>6600</v>
      </c>
    </row>
    <row r="201" spans="1:6" ht="15.75" x14ac:dyDescent="0.25">
      <c r="A201" s="101">
        <v>426</v>
      </c>
      <c r="B201" s="87" t="s">
        <v>139</v>
      </c>
      <c r="C201" s="103">
        <f>C202</f>
        <v>36207</v>
      </c>
      <c r="D201" s="103">
        <f t="shared" ref="D201:F201" si="111">D202</f>
        <v>36207</v>
      </c>
      <c r="E201" s="103">
        <f t="shared" si="111"/>
        <v>-17707</v>
      </c>
      <c r="F201" s="125">
        <f t="shared" si="111"/>
        <v>18500</v>
      </c>
    </row>
    <row r="202" spans="1:6" ht="15.75" x14ac:dyDescent="0.25">
      <c r="A202" s="44">
        <v>4262</v>
      </c>
      <c r="B202" s="87" t="s">
        <v>140</v>
      </c>
      <c r="C202" s="103">
        <v>36207</v>
      </c>
      <c r="D202" s="103">
        <v>36207</v>
      </c>
      <c r="E202" s="103">
        <v>-17707</v>
      </c>
      <c r="F202" s="125">
        <f t="shared" ref="F202" si="112">D202+E202</f>
        <v>18500</v>
      </c>
    </row>
    <row r="203" spans="1:6" ht="15.75" x14ac:dyDescent="0.25">
      <c r="A203" s="45">
        <v>61</v>
      </c>
      <c r="B203" s="85" t="s">
        <v>152</v>
      </c>
      <c r="C203" s="118">
        <f>C204</f>
        <v>500</v>
      </c>
      <c r="D203" s="118">
        <f t="shared" ref="D203:F206" si="113">D204</f>
        <v>500</v>
      </c>
      <c r="E203" s="118">
        <f t="shared" si="113"/>
        <v>9410</v>
      </c>
      <c r="F203" s="92">
        <f t="shared" si="113"/>
        <v>9910</v>
      </c>
    </row>
    <row r="204" spans="1:6" ht="15.75" x14ac:dyDescent="0.25">
      <c r="A204" s="43">
        <v>3</v>
      </c>
      <c r="B204" s="86" t="s">
        <v>49</v>
      </c>
      <c r="C204" s="113">
        <f>C205</f>
        <v>500</v>
      </c>
      <c r="D204" s="113">
        <f t="shared" si="113"/>
        <v>500</v>
      </c>
      <c r="E204" s="113">
        <f t="shared" si="113"/>
        <v>9410</v>
      </c>
      <c r="F204" s="94">
        <f t="shared" si="113"/>
        <v>9910</v>
      </c>
    </row>
    <row r="205" spans="1:6" ht="15.75" x14ac:dyDescent="0.25">
      <c r="A205" s="97">
        <v>32</v>
      </c>
      <c r="B205" s="98" t="s">
        <v>60</v>
      </c>
      <c r="C205" s="114">
        <f>C206</f>
        <v>500</v>
      </c>
      <c r="D205" s="114">
        <f t="shared" si="113"/>
        <v>500</v>
      </c>
      <c r="E205" s="114">
        <f t="shared" si="113"/>
        <v>9410</v>
      </c>
      <c r="F205" s="99">
        <f t="shared" si="113"/>
        <v>9910</v>
      </c>
    </row>
    <row r="206" spans="1:6" ht="15.75" x14ac:dyDescent="0.25">
      <c r="A206" s="44">
        <v>323</v>
      </c>
      <c r="B206" s="87" t="s">
        <v>102</v>
      </c>
      <c r="C206" s="100">
        <f>C207</f>
        <v>500</v>
      </c>
      <c r="D206" s="100">
        <f t="shared" si="113"/>
        <v>500</v>
      </c>
      <c r="E206" s="100">
        <f t="shared" si="113"/>
        <v>9410</v>
      </c>
      <c r="F206" s="93">
        <f t="shared" si="113"/>
        <v>9910</v>
      </c>
    </row>
    <row r="207" spans="1:6" ht="15.75" x14ac:dyDescent="0.25">
      <c r="A207" s="44" t="s">
        <v>100</v>
      </c>
      <c r="B207" s="87" t="s">
        <v>101</v>
      </c>
      <c r="C207" s="103">
        <v>500</v>
      </c>
      <c r="D207" s="103">
        <v>500</v>
      </c>
      <c r="E207" s="103">
        <v>9410</v>
      </c>
      <c r="F207" s="125">
        <f t="shared" ref="F207" si="114">D207+E207</f>
        <v>9910</v>
      </c>
    </row>
    <row r="208" spans="1:6" ht="15.75" x14ac:dyDescent="0.25">
      <c r="A208" s="46" t="s">
        <v>23</v>
      </c>
      <c r="B208" s="84" t="s">
        <v>44</v>
      </c>
      <c r="C208" s="119">
        <f>C209</f>
        <v>5106317</v>
      </c>
      <c r="D208" s="119">
        <f t="shared" ref="D208:F209" si="115">D209</f>
        <v>5106317</v>
      </c>
      <c r="E208" s="119">
        <f t="shared" si="115"/>
        <v>-1827613</v>
      </c>
      <c r="F208" s="91">
        <f t="shared" si="115"/>
        <v>3278704</v>
      </c>
    </row>
    <row r="209" spans="1:6" ht="15.75" x14ac:dyDescent="0.25">
      <c r="A209" s="42" t="s">
        <v>15</v>
      </c>
      <c r="B209" s="85" t="s">
        <v>16</v>
      </c>
      <c r="C209" s="118">
        <f>C210</f>
        <v>5106317</v>
      </c>
      <c r="D209" s="118">
        <f t="shared" si="115"/>
        <v>5106317</v>
      </c>
      <c r="E209" s="118">
        <f t="shared" si="115"/>
        <v>-1827613</v>
      </c>
      <c r="F209" s="92">
        <f t="shared" ref="F209" si="116">F210</f>
        <v>3278704</v>
      </c>
    </row>
    <row r="210" spans="1:6" ht="15.75" x14ac:dyDescent="0.25">
      <c r="A210" s="43">
        <v>3</v>
      </c>
      <c r="B210" s="86" t="s">
        <v>49</v>
      </c>
      <c r="C210" s="115">
        <f>C211+C221</f>
        <v>5106317</v>
      </c>
      <c r="D210" s="115">
        <f>D211+D221</f>
        <v>5106317</v>
      </c>
      <c r="E210" s="115">
        <f>E211+E221</f>
        <v>-1827613</v>
      </c>
      <c r="F210" s="126">
        <f>F211+F221</f>
        <v>3278704</v>
      </c>
    </row>
    <row r="211" spans="1:6" ht="15.75" x14ac:dyDescent="0.25">
      <c r="A211" s="108">
        <v>32</v>
      </c>
      <c r="B211" s="107" t="s">
        <v>60</v>
      </c>
      <c r="C211" s="120">
        <f>C212+C215+C219</f>
        <v>5097953</v>
      </c>
      <c r="D211" s="120">
        <f t="shared" ref="D211:F211" si="117">D212+D215+D219</f>
        <v>5097953</v>
      </c>
      <c r="E211" s="120">
        <f t="shared" si="117"/>
        <v>-1827613</v>
      </c>
      <c r="F211" s="129">
        <f t="shared" si="117"/>
        <v>3270340</v>
      </c>
    </row>
    <row r="212" spans="1:6" ht="15.75" x14ac:dyDescent="0.25">
      <c r="A212" s="44">
        <v>321</v>
      </c>
      <c r="B212" s="87" t="s">
        <v>61</v>
      </c>
      <c r="C212" s="100">
        <f>SUM(C213:C214)</f>
        <v>7500</v>
      </c>
      <c r="D212" s="100">
        <f t="shared" ref="D212:F212" si="118">SUM(D213:D214)</f>
        <v>7500</v>
      </c>
      <c r="E212" s="100">
        <f t="shared" si="118"/>
        <v>380</v>
      </c>
      <c r="F212" s="93">
        <f t="shared" si="118"/>
        <v>7880</v>
      </c>
    </row>
    <row r="213" spans="1:6" ht="15.75" x14ac:dyDescent="0.25">
      <c r="A213" s="44">
        <v>3211</v>
      </c>
      <c r="B213" s="87" t="s">
        <v>35</v>
      </c>
      <c r="C213" s="103">
        <v>5500</v>
      </c>
      <c r="D213" s="103">
        <v>5500</v>
      </c>
      <c r="E213" s="103">
        <v>1400</v>
      </c>
      <c r="F213" s="125">
        <f t="shared" ref="F213:F220" si="119">D213+E213</f>
        <v>6900</v>
      </c>
    </row>
    <row r="214" spans="1:6" ht="15.75" x14ac:dyDescent="0.25">
      <c r="A214" s="44">
        <v>3213</v>
      </c>
      <c r="B214" s="87" t="s">
        <v>37</v>
      </c>
      <c r="C214" s="103">
        <v>2000</v>
      </c>
      <c r="D214" s="103">
        <v>2000</v>
      </c>
      <c r="E214" s="103">
        <v>-1020</v>
      </c>
      <c r="F214" s="125">
        <f t="shared" si="119"/>
        <v>980</v>
      </c>
    </row>
    <row r="215" spans="1:6" ht="15.75" x14ac:dyDescent="0.25">
      <c r="A215" s="44">
        <v>323</v>
      </c>
      <c r="B215" s="87" t="s">
        <v>102</v>
      </c>
      <c r="C215" s="100">
        <f>SUM(C216:C218)</f>
        <v>5089922</v>
      </c>
      <c r="D215" s="100">
        <f t="shared" ref="D215:F215" si="120">SUM(D216:D218)</f>
        <v>5089922</v>
      </c>
      <c r="E215" s="100">
        <f t="shared" si="120"/>
        <v>-1827462</v>
      </c>
      <c r="F215" s="93">
        <f t="shared" si="120"/>
        <v>3262460</v>
      </c>
    </row>
    <row r="216" spans="1:6" ht="15.75" x14ac:dyDescent="0.25">
      <c r="A216" s="44" t="s">
        <v>88</v>
      </c>
      <c r="B216" s="87" t="s">
        <v>89</v>
      </c>
      <c r="C216" s="103">
        <v>5066329</v>
      </c>
      <c r="D216" s="103">
        <v>5066329</v>
      </c>
      <c r="E216" s="103">
        <v>-1837562</v>
      </c>
      <c r="F216" s="125">
        <f t="shared" si="119"/>
        <v>3228767</v>
      </c>
    </row>
    <row r="217" spans="1:6" ht="15.75" x14ac:dyDescent="0.25">
      <c r="A217" s="44" t="s">
        <v>92</v>
      </c>
      <c r="B217" s="87" t="s">
        <v>93</v>
      </c>
      <c r="C217" s="103">
        <v>1030</v>
      </c>
      <c r="D217" s="103">
        <v>1030</v>
      </c>
      <c r="E217" s="103">
        <v>10100</v>
      </c>
      <c r="F217" s="125">
        <f t="shared" si="119"/>
        <v>11130</v>
      </c>
    </row>
    <row r="218" spans="1:6" ht="15.75" x14ac:dyDescent="0.25">
      <c r="A218" s="44" t="s">
        <v>96</v>
      </c>
      <c r="B218" s="87" t="s">
        <v>97</v>
      </c>
      <c r="C218" s="103">
        <v>22563</v>
      </c>
      <c r="D218" s="103">
        <v>22563</v>
      </c>
      <c r="E218" s="103"/>
      <c r="F218" s="125">
        <f t="shared" si="119"/>
        <v>22563</v>
      </c>
    </row>
    <row r="219" spans="1:6" ht="15.75" x14ac:dyDescent="0.25">
      <c r="A219" s="44">
        <v>324</v>
      </c>
      <c r="B219" s="87" t="s">
        <v>103</v>
      </c>
      <c r="C219" s="100">
        <f>C220</f>
        <v>531</v>
      </c>
      <c r="D219" s="100">
        <f t="shared" ref="D219:F219" si="121">D220</f>
        <v>531</v>
      </c>
      <c r="E219" s="100">
        <f t="shared" si="121"/>
        <v>-531</v>
      </c>
      <c r="F219" s="93">
        <f t="shared" si="121"/>
        <v>0</v>
      </c>
    </row>
    <row r="220" spans="1:6" ht="15.75" x14ac:dyDescent="0.25">
      <c r="A220" s="44" t="s">
        <v>104</v>
      </c>
      <c r="B220" s="87" t="s">
        <v>103</v>
      </c>
      <c r="C220" s="103">
        <v>531</v>
      </c>
      <c r="D220" s="103">
        <v>531</v>
      </c>
      <c r="E220" s="103">
        <v>-531</v>
      </c>
      <c r="F220" s="125">
        <f t="shared" si="119"/>
        <v>0</v>
      </c>
    </row>
    <row r="221" spans="1:6" ht="15.75" x14ac:dyDescent="0.25">
      <c r="A221" s="97">
        <v>34</v>
      </c>
      <c r="B221" s="98" t="s">
        <v>51</v>
      </c>
      <c r="C221" s="114">
        <f>C222</f>
        <v>8364</v>
      </c>
      <c r="D221" s="114">
        <f t="shared" ref="D221:F222" si="122">D222</f>
        <v>8364</v>
      </c>
      <c r="E221" s="114">
        <f t="shared" si="122"/>
        <v>0</v>
      </c>
      <c r="F221" s="99">
        <f t="shared" si="122"/>
        <v>8364</v>
      </c>
    </row>
    <row r="222" spans="1:6" ht="15.75" x14ac:dyDescent="0.25">
      <c r="A222" s="44">
        <v>343</v>
      </c>
      <c r="B222" s="87" t="s">
        <v>123</v>
      </c>
      <c r="C222" s="104">
        <f>C223</f>
        <v>8364</v>
      </c>
      <c r="D222" s="104">
        <f t="shared" si="122"/>
        <v>8364</v>
      </c>
      <c r="E222" s="104">
        <f t="shared" si="122"/>
        <v>0</v>
      </c>
      <c r="F222" s="124">
        <f t="shared" si="122"/>
        <v>8364</v>
      </c>
    </row>
    <row r="223" spans="1:6" ht="31.5" x14ac:dyDescent="0.25">
      <c r="A223" s="44" t="s">
        <v>119</v>
      </c>
      <c r="B223" s="87" t="s">
        <v>120</v>
      </c>
      <c r="C223" s="103">
        <v>8364</v>
      </c>
      <c r="D223" s="103">
        <v>8364</v>
      </c>
      <c r="E223" s="103"/>
      <c r="F223" s="125">
        <f t="shared" ref="F223" si="123">D223+E223</f>
        <v>8364</v>
      </c>
    </row>
    <row r="224" spans="1:6" ht="31.5" x14ac:dyDescent="0.25">
      <c r="A224" s="41" t="s">
        <v>25</v>
      </c>
      <c r="B224" s="84" t="s">
        <v>45</v>
      </c>
      <c r="C224" s="119">
        <f>C225</f>
        <v>45000</v>
      </c>
      <c r="D224" s="119">
        <f t="shared" ref="D224:F224" si="124">D225</f>
        <v>45000</v>
      </c>
      <c r="E224" s="119">
        <f t="shared" si="124"/>
        <v>0</v>
      </c>
      <c r="F224" s="91">
        <f t="shared" si="124"/>
        <v>45000</v>
      </c>
    </row>
    <row r="225" spans="1:6" ht="15.75" x14ac:dyDescent="0.25">
      <c r="A225" s="42">
        <v>11</v>
      </c>
      <c r="B225" s="85" t="s">
        <v>16</v>
      </c>
      <c r="C225" s="118">
        <f>C226</f>
        <v>45000</v>
      </c>
      <c r="D225" s="118">
        <f t="shared" ref="D225:F227" si="125">D226</f>
        <v>45000</v>
      </c>
      <c r="E225" s="118">
        <f t="shared" si="125"/>
        <v>0</v>
      </c>
      <c r="F225" s="92">
        <f t="shared" si="125"/>
        <v>45000</v>
      </c>
    </row>
    <row r="226" spans="1:6" ht="15.75" x14ac:dyDescent="0.25">
      <c r="A226" s="43">
        <v>4</v>
      </c>
      <c r="B226" s="88" t="s">
        <v>63</v>
      </c>
      <c r="C226" s="121">
        <f>C227+C231</f>
        <v>45000</v>
      </c>
      <c r="D226" s="121">
        <f t="shared" ref="D226:F226" si="126">D227+D231</f>
        <v>45000</v>
      </c>
      <c r="E226" s="121">
        <f t="shared" si="126"/>
        <v>0</v>
      </c>
      <c r="F226" s="141">
        <f t="shared" si="126"/>
        <v>45000</v>
      </c>
    </row>
    <row r="227" spans="1:6" s="47" customFormat="1" ht="15.75" x14ac:dyDescent="0.25">
      <c r="A227" s="97">
        <v>42</v>
      </c>
      <c r="B227" s="107" t="s">
        <v>64</v>
      </c>
      <c r="C227" s="120">
        <f>C228</f>
        <v>45000</v>
      </c>
      <c r="D227" s="120">
        <f t="shared" si="125"/>
        <v>45000</v>
      </c>
      <c r="E227" s="120">
        <f t="shared" si="125"/>
        <v>-18588</v>
      </c>
      <c r="F227" s="129">
        <f t="shared" si="125"/>
        <v>26412</v>
      </c>
    </row>
    <row r="228" spans="1:6" ht="15.75" x14ac:dyDescent="0.25">
      <c r="A228" s="44">
        <v>424</v>
      </c>
      <c r="B228" s="87" t="s">
        <v>26</v>
      </c>
      <c r="C228" s="100">
        <f>SUM(C229:C230)</f>
        <v>45000</v>
      </c>
      <c r="D228" s="100">
        <f t="shared" ref="D228:F228" si="127">SUM(D229:D230)</f>
        <v>45000</v>
      </c>
      <c r="E228" s="100">
        <f t="shared" si="127"/>
        <v>-18588</v>
      </c>
      <c r="F228" s="93">
        <f t="shared" si="127"/>
        <v>26412</v>
      </c>
    </row>
    <row r="229" spans="1:6" s="47" customFormat="1" ht="15.75" x14ac:dyDescent="0.25">
      <c r="A229" s="44" t="s">
        <v>153</v>
      </c>
      <c r="B229" s="87" t="s">
        <v>151</v>
      </c>
      <c r="C229" s="103">
        <v>21800</v>
      </c>
      <c r="D229" s="103">
        <v>21800</v>
      </c>
      <c r="E229" s="103">
        <v>-10188</v>
      </c>
      <c r="F229" s="125">
        <f t="shared" ref="F229:F230" si="128">D229+E229</f>
        <v>11612</v>
      </c>
    </row>
    <row r="230" spans="1:6" s="47" customFormat="1" ht="15.75" x14ac:dyDescent="0.25">
      <c r="A230" s="44" t="s">
        <v>154</v>
      </c>
      <c r="B230" s="87" t="s">
        <v>155</v>
      </c>
      <c r="C230" s="103">
        <v>23200</v>
      </c>
      <c r="D230" s="103">
        <v>23200</v>
      </c>
      <c r="E230" s="103">
        <v>-8400</v>
      </c>
      <c r="F230" s="125">
        <f t="shared" si="128"/>
        <v>14800</v>
      </c>
    </row>
    <row r="231" spans="1:6" ht="31.5" x14ac:dyDescent="0.25">
      <c r="A231" s="97">
        <v>43</v>
      </c>
      <c r="B231" s="98" t="s">
        <v>166</v>
      </c>
      <c r="C231" s="116">
        <f>C232</f>
        <v>0</v>
      </c>
      <c r="D231" s="116">
        <f t="shared" ref="D231:D232" si="129">D232</f>
        <v>0</v>
      </c>
      <c r="E231" s="116">
        <f t="shared" ref="E231:E232" si="130">E232</f>
        <v>18588</v>
      </c>
      <c r="F231" s="127">
        <f t="shared" ref="F231:F232" si="131">F232</f>
        <v>18588</v>
      </c>
    </row>
    <row r="232" spans="1:6" ht="15.75" x14ac:dyDescent="0.25">
      <c r="A232" s="44">
        <v>431</v>
      </c>
      <c r="B232" s="87" t="s">
        <v>164</v>
      </c>
      <c r="C232" s="100">
        <f>C233</f>
        <v>0</v>
      </c>
      <c r="D232" s="100">
        <f t="shared" si="129"/>
        <v>0</v>
      </c>
      <c r="E232" s="100">
        <f t="shared" si="130"/>
        <v>18588</v>
      </c>
      <c r="F232" s="93">
        <f t="shared" si="131"/>
        <v>18588</v>
      </c>
    </row>
    <row r="233" spans="1:6" s="47" customFormat="1" ht="15.75" x14ac:dyDescent="0.25">
      <c r="A233" s="138">
        <v>4312</v>
      </c>
      <c r="B233" s="87" t="s">
        <v>165</v>
      </c>
      <c r="C233" s="103">
        <v>0</v>
      </c>
      <c r="D233" s="103">
        <v>0</v>
      </c>
      <c r="E233" s="103">
        <v>18588</v>
      </c>
      <c r="F233" s="125">
        <f t="shared" ref="F233" si="132">D233+E233</f>
        <v>18588</v>
      </c>
    </row>
    <row r="234" spans="1:6" s="47" customFormat="1" ht="15.75" x14ac:dyDescent="0.25">
      <c r="A234" s="41" t="s">
        <v>75</v>
      </c>
      <c r="B234" s="84" t="s">
        <v>76</v>
      </c>
      <c r="C234" s="119">
        <f>C235</f>
        <v>1615423</v>
      </c>
      <c r="D234" s="119">
        <f t="shared" ref="D234:F234" si="133">D235</f>
        <v>1615423</v>
      </c>
      <c r="E234" s="119">
        <f t="shared" si="133"/>
        <v>0</v>
      </c>
      <c r="F234" s="91">
        <f t="shared" si="133"/>
        <v>1615423</v>
      </c>
    </row>
    <row r="235" spans="1:6" s="47" customFormat="1" ht="15.75" x14ac:dyDescent="0.25">
      <c r="A235" s="42">
        <v>581</v>
      </c>
      <c r="B235" s="85" t="s">
        <v>77</v>
      </c>
      <c r="C235" s="118">
        <f>C236+C259</f>
        <v>1615423</v>
      </c>
      <c r="D235" s="118">
        <f t="shared" ref="D235:F235" si="134">D236+D259</f>
        <v>1615423</v>
      </c>
      <c r="E235" s="118">
        <f t="shared" si="134"/>
        <v>0</v>
      </c>
      <c r="F235" s="92">
        <f t="shared" si="134"/>
        <v>1615423</v>
      </c>
    </row>
    <row r="236" spans="1:6" s="47" customFormat="1" ht="15.75" x14ac:dyDescent="0.25">
      <c r="A236" s="43">
        <v>3</v>
      </c>
      <c r="B236" s="86" t="s">
        <v>49</v>
      </c>
      <c r="C236" s="115">
        <f>C237+C242</f>
        <v>1396268</v>
      </c>
      <c r="D236" s="115">
        <f t="shared" ref="D236:F236" si="135">D237+D242</f>
        <v>1396268</v>
      </c>
      <c r="E236" s="115">
        <f t="shared" si="135"/>
        <v>-40800</v>
      </c>
      <c r="F236" s="126">
        <f t="shared" si="135"/>
        <v>1355468</v>
      </c>
    </row>
    <row r="237" spans="1:6" s="47" customFormat="1" ht="15.75" x14ac:dyDescent="0.25">
      <c r="A237" s="97">
        <v>31</v>
      </c>
      <c r="B237" s="98" t="s">
        <v>58</v>
      </c>
      <c r="C237" s="116">
        <f>C238+C240</f>
        <v>35868</v>
      </c>
      <c r="D237" s="116">
        <f t="shared" ref="D237:F237" si="136">D238+D240</f>
        <v>35868</v>
      </c>
      <c r="E237" s="116">
        <f t="shared" si="136"/>
        <v>0</v>
      </c>
      <c r="F237" s="127">
        <f t="shared" si="136"/>
        <v>35868</v>
      </c>
    </row>
    <row r="238" spans="1:6" s="47" customFormat="1" ht="15.75" x14ac:dyDescent="0.25">
      <c r="A238" s="44">
        <v>311</v>
      </c>
      <c r="B238" s="87" t="s">
        <v>59</v>
      </c>
      <c r="C238" s="100">
        <f>C239</f>
        <v>30788</v>
      </c>
      <c r="D238" s="100">
        <f t="shared" ref="D238:E238" si="137">D239</f>
        <v>30788</v>
      </c>
      <c r="E238" s="100">
        <f t="shared" si="137"/>
        <v>0</v>
      </c>
      <c r="F238" s="93">
        <f t="shared" ref="F238" si="138">F239</f>
        <v>30788</v>
      </c>
    </row>
    <row r="239" spans="1:6" s="47" customFormat="1" ht="15.75" x14ac:dyDescent="0.25">
      <c r="A239" s="44">
        <v>3111</v>
      </c>
      <c r="B239" s="87" t="s">
        <v>31</v>
      </c>
      <c r="C239" s="103">
        <v>30788</v>
      </c>
      <c r="D239" s="103">
        <v>30788</v>
      </c>
      <c r="E239" s="103"/>
      <c r="F239" s="125">
        <f t="shared" ref="F239:F241" si="139">D239+E239</f>
        <v>30788</v>
      </c>
    </row>
    <row r="240" spans="1:6" s="47" customFormat="1" ht="15.75" x14ac:dyDescent="0.25">
      <c r="A240" s="44">
        <v>313</v>
      </c>
      <c r="B240" s="87" t="s">
        <v>50</v>
      </c>
      <c r="C240" s="103">
        <f>C241</f>
        <v>5080</v>
      </c>
      <c r="D240" s="103">
        <f t="shared" ref="D240:F240" si="140">D241</f>
        <v>5080</v>
      </c>
      <c r="E240" s="103">
        <f t="shared" si="140"/>
        <v>0</v>
      </c>
      <c r="F240" s="125">
        <f t="shared" si="140"/>
        <v>5080</v>
      </c>
    </row>
    <row r="241" spans="1:6" s="47" customFormat="1" ht="15.75" x14ac:dyDescent="0.25">
      <c r="A241" s="44">
        <v>3132</v>
      </c>
      <c r="B241" s="87" t="s">
        <v>34</v>
      </c>
      <c r="C241" s="103">
        <v>5080</v>
      </c>
      <c r="D241" s="103">
        <v>5080</v>
      </c>
      <c r="E241" s="103"/>
      <c r="F241" s="125">
        <f t="shared" si="139"/>
        <v>5080</v>
      </c>
    </row>
    <row r="242" spans="1:6" s="47" customFormat="1" ht="15.75" x14ac:dyDescent="0.25">
      <c r="A242" s="97">
        <v>32</v>
      </c>
      <c r="B242" s="98" t="s">
        <v>60</v>
      </c>
      <c r="C242" s="114">
        <f>C243+C246+C249+C254+C256</f>
        <v>1360400</v>
      </c>
      <c r="D242" s="114">
        <f t="shared" ref="D242:F242" si="141">D243+D246+D249+D254+D256</f>
        <v>1360400</v>
      </c>
      <c r="E242" s="114">
        <f t="shared" si="141"/>
        <v>-40800</v>
      </c>
      <c r="F242" s="99">
        <f t="shared" si="141"/>
        <v>1319600</v>
      </c>
    </row>
    <row r="243" spans="1:6" s="47" customFormat="1" ht="15.75" x14ac:dyDescent="0.25">
      <c r="A243" s="44">
        <v>321</v>
      </c>
      <c r="B243" s="87" t="s">
        <v>61</v>
      </c>
      <c r="C243" s="100">
        <f>SUM(C244:C245)</f>
        <v>26120</v>
      </c>
      <c r="D243" s="100">
        <f t="shared" ref="D243:F243" si="142">SUM(D244:D245)</f>
        <v>26120</v>
      </c>
      <c r="E243" s="100">
        <f t="shared" si="142"/>
        <v>14000</v>
      </c>
      <c r="F243" s="93">
        <f t="shared" si="142"/>
        <v>40120</v>
      </c>
    </row>
    <row r="244" spans="1:6" s="47" customFormat="1" ht="15.75" x14ac:dyDescent="0.25">
      <c r="A244" s="44">
        <v>3211</v>
      </c>
      <c r="B244" s="87" t="s">
        <v>35</v>
      </c>
      <c r="C244" s="103">
        <v>23620</v>
      </c>
      <c r="D244" s="103">
        <v>23620</v>
      </c>
      <c r="E244" s="103">
        <v>10000</v>
      </c>
      <c r="F244" s="125">
        <f t="shared" ref="F244:F245" si="143">D244+E244</f>
        <v>33620</v>
      </c>
    </row>
    <row r="245" spans="1:6" s="47" customFormat="1" ht="15.75" x14ac:dyDescent="0.25">
      <c r="A245" s="44">
        <v>3213</v>
      </c>
      <c r="B245" s="87" t="s">
        <v>37</v>
      </c>
      <c r="C245" s="103">
        <v>2500</v>
      </c>
      <c r="D245" s="103">
        <v>2500</v>
      </c>
      <c r="E245" s="103">
        <v>4000</v>
      </c>
      <c r="F245" s="125">
        <f t="shared" si="143"/>
        <v>6500</v>
      </c>
    </row>
    <row r="246" spans="1:6" ht="15.75" x14ac:dyDescent="0.25">
      <c r="A246" s="44">
        <v>322</v>
      </c>
      <c r="B246" s="87" t="s">
        <v>62</v>
      </c>
      <c r="C246" s="103">
        <f>SUM(C247:C248)</f>
        <v>0</v>
      </c>
      <c r="D246" s="103">
        <f t="shared" ref="D246:F246" si="144">SUM(D247:D248)</f>
        <v>0</v>
      </c>
      <c r="E246" s="103">
        <f t="shared" si="144"/>
        <v>1000</v>
      </c>
      <c r="F246" s="125">
        <f t="shared" si="144"/>
        <v>1000</v>
      </c>
    </row>
    <row r="247" spans="1:6" ht="15.75" x14ac:dyDescent="0.25">
      <c r="A247" s="44">
        <v>3221</v>
      </c>
      <c r="B247" s="87" t="s">
        <v>38</v>
      </c>
      <c r="C247" s="103">
        <v>0</v>
      </c>
      <c r="D247" s="103">
        <v>0</v>
      </c>
      <c r="E247" s="103">
        <v>200</v>
      </c>
      <c r="F247" s="125">
        <f t="shared" ref="F247:F258" si="145">D247+E247</f>
        <v>200</v>
      </c>
    </row>
    <row r="248" spans="1:6" ht="15.75" x14ac:dyDescent="0.25">
      <c r="A248" s="44">
        <v>3225</v>
      </c>
      <c r="B248" s="87" t="s">
        <v>41</v>
      </c>
      <c r="C248" s="100">
        <v>0</v>
      </c>
      <c r="D248" s="100">
        <v>0</v>
      </c>
      <c r="E248" s="100">
        <v>800</v>
      </c>
      <c r="F248" s="93">
        <f t="shared" si="145"/>
        <v>800</v>
      </c>
    </row>
    <row r="249" spans="1:6" s="47" customFormat="1" ht="15.75" x14ac:dyDescent="0.25">
      <c r="A249" s="44">
        <v>323</v>
      </c>
      <c r="B249" s="87" t="s">
        <v>102</v>
      </c>
      <c r="C249" s="100">
        <f>SUM(C250:C253)</f>
        <v>1316280</v>
      </c>
      <c r="D249" s="100">
        <f t="shared" ref="D249:F249" si="146">SUM(D250:D253)</f>
        <v>1316280</v>
      </c>
      <c r="E249" s="100">
        <f t="shared" si="146"/>
        <v>-65000</v>
      </c>
      <c r="F249" s="93">
        <f t="shared" si="146"/>
        <v>1251280</v>
      </c>
    </row>
    <row r="250" spans="1:6" s="47" customFormat="1" ht="15.75" x14ac:dyDescent="0.25">
      <c r="A250" s="44" t="s">
        <v>88</v>
      </c>
      <c r="B250" s="87" t="s">
        <v>89</v>
      </c>
      <c r="C250" s="103">
        <v>750</v>
      </c>
      <c r="D250" s="103">
        <v>750</v>
      </c>
      <c r="E250" s="103">
        <v>2500</v>
      </c>
      <c r="F250" s="125">
        <f t="shared" si="145"/>
        <v>3250</v>
      </c>
    </row>
    <row r="251" spans="1:6" s="47" customFormat="1" ht="15.75" x14ac:dyDescent="0.25">
      <c r="A251" s="44" t="s">
        <v>92</v>
      </c>
      <c r="B251" s="87" t="s">
        <v>93</v>
      </c>
      <c r="C251" s="103">
        <v>1296250</v>
      </c>
      <c r="D251" s="103">
        <v>1296250</v>
      </c>
      <c r="E251" s="103">
        <v>-70000</v>
      </c>
      <c r="F251" s="125">
        <f t="shared" si="145"/>
        <v>1226250</v>
      </c>
    </row>
    <row r="252" spans="1:6" s="47" customFormat="1" ht="15.75" x14ac:dyDescent="0.25">
      <c r="A252" s="44" t="s">
        <v>96</v>
      </c>
      <c r="B252" s="87" t="s">
        <v>97</v>
      </c>
      <c r="C252" s="103">
        <v>17155</v>
      </c>
      <c r="D252" s="103">
        <v>17155</v>
      </c>
      <c r="E252" s="103"/>
      <c r="F252" s="125">
        <f t="shared" si="145"/>
        <v>17155</v>
      </c>
    </row>
    <row r="253" spans="1:6" s="47" customFormat="1" ht="15.75" x14ac:dyDescent="0.25">
      <c r="A253" s="44" t="s">
        <v>100</v>
      </c>
      <c r="B253" s="87" t="s">
        <v>101</v>
      </c>
      <c r="C253" s="103">
        <v>2125</v>
      </c>
      <c r="D253" s="103">
        <v>2125</v>
      </c>
      <c r="E253" s="103">
        <v>2500</v>
      </c>
      <c r="F253" s="125">
        <f t="shared" si="145"/>
        <v>4625</v>
      </c>
    </row>
    <row r="254" spans="1:6" s="47" customFormat="1" ht="15.75" x14ac:dyDescent="0.25">
      <c r="A254" s="44">
        <v>324</v>
      </c>
      <c r="B254" s="87" t="s">
        <v>103</v>
      </c>
      <c r="C254" s="103">
        <f>C255</f>
        <v>7800</v>
      </c>
      <c r="D254" s="103">
        <f t="shared" ref="D254:F254" si="147">D255</f>
        <v>7800</v>
      </c>
      <c r="E254" s="103">
        <f t="shared" si="147"/>
        <v>3200</v>
      </c>
      <c r="F254" s="125">
        <f t="shared" si="147"/>
        <v>11000</v>
      </c>
    </row>
    <row r="255" spans="1:6" s="47" customFormat="1" ht="15.75" x14ac:dyDescent="0.25">
      <c r="A255" s="44" t="s">
        <v>104</v>
      </c>
      <c r="B255" s="87" t="s">
        <v>103</v>
      </c>
      <c r="C255" s="103">
        <v>7800</v>
      </c>
      <c r="D255" s="103">
        <v>7800</v>
      </c>
      <c r="E255" s="103">
        <v>3200</v>
      </c>
      <c r="F255" s="125">
        <f t="shared" si="145"/>
        <v>11000</v>
      </c>
    </row>
    <row r="256" spans="1:6" s="47" customFormat="1" ht="15.75" x14ac:dyDescent="0.25">
      <c r="A256" s="44">
        <v>329</v>
      </c>
      <c r="B256" s="87" t="s">
        <v>105</v>
      </c>
      <c r="C256" s="103">
        <f>SUM(C257:C258)</f>
        <v>10200</v>
      </c>
      <c r="D256" s="103">
        <f t="shared" ref="D256:F256" si="148">SUM(D257:D258)</f>
        <v>10200</v>
      </c>
      <c r="E256" s="103">
        <f t="shared" si="148"/>
        <v>6000</v>
      </c>
      <c r="F256" s="125">
        <f t="shared" si="148"/>
        <v>16200</v>
      </c>
    </row>
    <row r="257" spans="1:6" s="47" customFormat="1" ht="15.75" x14ac:dyDescent="0.25">
      <c r="A257" s="44" t="s">
        <v>110</v>
      </c>
      <c r="B257" s="87" t="s">
        <v>111</v>
      </c>
      <c r="C257" s="103">
        <v>9900</v>
      </c>
      <c r="D257" s="103">
        <v>9900</v>
      </c>
      <c r="E257" s="103">
        <v>6000</v>
      </c>
      <c r="F257" s="125">
        <f t="shared" si="145"/>
        <v>15900</v>
      </c>
    </row>
    <row r="258" spans="1:6" s="47" customFormat="1" ht="15.75" x14ac:dyDescent="0.25">
      <c r="A258" s="44" t="s">
        <v>112</v>
      </c>
      <c r="B258" s="87" t="s">
        <v>113</v>
      </c>
      <c r="C258" s="103">
        <v>300</v>
      </c>
      <c r="D258" s="103">
        <v>300</v>
      </c>
      <c r="E258" s="103"/>
      <c r="F258" s="125">
        <f t="shared" si="145"/>
        <v>300</v>
      </c>
    </row>
    <row r="259" spans="1:6" s="47" customFormat="1" ht="15.75" x14ac:dyDescent="0.25">
      <c r="A259" s="43">
        <v>4</v>
      </c>
      <c r="B259" s="86" t="s">
        <v>63</v>
      </c>
      <c r="C259" s="115">
        <f>C260</f>
        <v>219155</v>
      </c>
      <c r="D259" s="115">
        <f t="shared" ref="D259:F259" si="149">D260</f>
        <v>219155</v>
      </c>
      <c r="E259" s="115">
        <f t="shared" si="149"/>
        <v>40800</v>
      </c>
      <c r="F259" s="126">
        <f t="shared" si="149"/>
        <v>259955</v>
      </c>
    </row>
    <row r="260" spans="1:6" s="47" customFormat="1" ht="15.75" x14ac:dyDescent="0.25">
      <c r="A260" s="97">
        <v>42</v>
      </c>
      <c r="B260" s="98" t="s">
        <v>64</v>
      </c>
      <c r="C260" s="116">
        <f>C261+C264</f>
        <v>219155</v>
      </c>
      <c r="D260" s="116">
        <f t="shared" ref="D260:F260" si="150">D261+D264</f>
        <v>219155</v>
      </c>
      <c r="E260" s="116">
        <f t="shared" si="150"/>
        <v>40800</v>
      </c>
      <c r="F260" s="127">
        <f t="shared" si="150"/>
        <v>259955</v>
      </c>
    </row>
    <row r="261" spans="1:6" s="47" customFormat="1" ht="15.75" x14ac:dyDescent="0.25">
      <c r="A261" s="101">
        <v>422</v>
      </c>
      <c r="B261" s="102" t="s">
        <v>138</v>
      </c>
      <c r="C261" s="103">
        <f>SUM(C262:C263)</f>
        <v>165000</v>
      </c>
      <c r="D261" s="103">
        <f t="shared" ref="D261:F261" si="151">SUM(D262:D263)</f>
        <v>165000</v>
      </c>
      <c r="E261" s="103">
        <f t="shared" si="151"/>
        <v>40800</v>
      </c>
      <c r="F261" s="125">
        <f t="shared" si="151"/>
        <v>205800</v>
      </c>
    </row>
    <row r="262" spans="1:6" s="47" customFormat="1" ht="15.75" x14ac:dyDescent="0.25">
      <c r="A262" s="44" t="s">
        <v>130</v>
      </c>
      <c r="B262" s="87" t="s">
        <v>131</v>
      </c>
      <c r="C262" s="103">
        <v>65000</v>
      </c>
      <c r="D262" s="103">
        <v>65000</v>
      </c>
      <c r="E262" s="103">
        <v>-15000</v>
      </c>
      <c r="F262" s="125">
        <f t="shared" ref="F262:F265" si="152">D262+E262</f>
        <v>50000</v>
      </c>
    </row>
    <row r="263" spans="1:6" s="47" customFormat="1" ht="15.75" x14ac:dyDescent="0.25">
      <c r="A263" s="44" t="s">
        <v>132</v>
      </c>
      <c r="B263" s="87" t="s">
        <v>133</v>
      </c>
      <c r="C263" s="103">
        <v>100000</v>
      </c>
      <c r="D263" s="103">
        <v>100000</v>
      </c>
      <c r="E263" s="103">
        <v>55800</v>
      </c>
      <c r="F263" s="125">
        <f t="shared" si="152"/>
        <v>155800</v>
      </c>
    </row>
    <row r="264" spans="1:6" s="47" customFormat="1" ht="15.75" x14ac:dyDescent="0.25">
      <c r="A264" s="101">
        <v>426</v>
      </c>
      <c r="B264" s="87" t="s">
        <v>139</v>
      </c>
      <c r="C264" s="103">
        <f>C265</f>
        <v>54155</v>
      </c>
      <c r="D264" s="103">
        <f t="shared" ref="D264:F264" si="153">D265</f>
        <v>54155</v>
      </c>
      <c r="E264" s="103">
        <f t="shared" si="153"/>
        <v>0</v>
      </c>
      <c r="F264" s="125">
        <f t="shared" si="153"/>
        <v>54155</v>
      </c>
    </row>
    <row r="265" spans="1:6" s="47" customFormat="1" ht="15.75" x14ac:dyDescent="0.25">
      <c r="A265" s="44">
        <v>4511</v>
      </c>
      <c r="B265" s="87" t="s">
        <v>142</v>
      </c>
      <c r="C265" s="103">
        <v>54155</v>
      </c>
      <c r="D265" s="103">
        <v>54155</v>
      </c>
      <c r="E265" s="103"/>
      <c r="F265" s="125">
        <f t="shared" si="152"/>
        <v>54155</v>
      </c>
    </row>
    <row r="266" spans="1:6" s="47" customFormat="1" ht="15.75" x14ac:dyDescent="0.25">
      <c r="A266" s="41" t="s">
        <v>78</v>
      </c>
      <c r="B266" s="84" t="s">
        <v>79</v>
      </c>
      <c r="C266" s="119">
        <f t="shared" ref="C266:F270" si="154">C267</f>
        <v>10000</v>
      </c>
      <c r="D266" s="119">
        <f t="shared" si="154"/>
        <v>10000</v>
      </c>
      <c r="E266" s="119">
        <f t="shared" si="154"/>
        <v>-6000</v>
      </c>
      <c r="F266" s="91">
        <f t="shared" si="154"/>
        <v>4000</v>
      </c>
    </row>
    <row r="267" spans="1:6" s="47" customFormat="1" ht="15.75" x14ac:dyDescent="0.25">
      <c r="A267" s="42">
        <v>11</v>
      </c>
      <c r="B267" s="85" t="s">
        <v>16</v>
      </c>
      <c r="C267" s="118">
        <f t="shared" si="154"/>
        <v>10000</v>
      </c>
      <c r="D267" s="118">
        <f t="shared" si="154"/>
        <v>10000</v>
      </c>
      <c r="E267" s="118">
        <f t="shared" si="154"/>
        <v>-6000</v>
      </c>
      <c r="F267" s="92">
        <f t="shared" si="154"/>
        <v>4000</v>
      </c>
    </row>
    <row r="268" spans="1:6" s="47" customFormat="1" ht="15.75" x14ac:dyDescent="0.25">
      <c r="A268" s="43">
        <v>3</v>
      </c>
      <c r="B268" s="86" t="s">
        <v>49</v>
      </c>
      <c r="C268" s="115">
        <f>C269</f>
        <v>10000</v>
      </c>
      <c r="D268" s="115">
        <f t="shared" si="154"/>
        <v>10000</v>
      </c>
      <c r="E268" s="115">
        <f t="shared" si="154"/>
        <v>-6000</v>
      </c>
      <c r="F268" s="126">
        <f t="shared" si="154"/>
        <v>4000</v>
      </c>
    </row>
    <row r="269" spans="1:6" s="47" customFormat="1" ht="15.75" x14ac:dyDescent="0.25">
      <c r="A269" s="44">
        <v>31</v>
      </c>
      <c r="B269" s="87" t="s">
        <v>58</v>
      </c>
      <c r="C269" s="122">
        <f>C270</f>
        <v>10000</v>
      </c>
      <c r="D269" s="122">
        <f t="shared" si="154"/>
        <v>10000</v>
      </c>
      <c r="E269" s="122">
        <f t="shared" si="154"/>
        <v>-6000</v>
      </c>
      <c r="F269" s="130">
        <f t="shared" si="154"/>
        <v>4000</v>
      </c>
    </row>
    <row r="270" spans="1:6" s="47" customFormat="1" ht="15.75" x14ac:dyDescent="0.25">
      <c r="A270" s="44">
        <v>311</v>
      </c>
      <c r="B270" s="87" t="s">
        <v>59</v>
      </c>
      <c r="C270" s="100">
        <f>C271</f>
        <v>10000</v>
      </c>
      <c r="D270" s="100">
        <f t="shared" si="154"/>
        <v>10000</v>
      </c>
      <c r="E270" s="100">
        <f t="shared" si="154"/>
        <v>-6000</v>
      </c>
      <c r="F270" s="93">
        <f t="shared" si="154"/>
        <v>4000</v>
      </c>
    </row>
    <row r="271" spans="1:6" s="47" customFormat="1" ht="16.5" thickBot="1" x14ac:dyDescent="0.3">
      <c r="A271" s="131">
        <v>3111</v>
      </c>
      <c r="B271" s="132" t="s">
        <v>31</v>
      </c>
      <c r="C271" s="142">
        <v>10000</v>
      </c>
      <c r="D271" s="142">
        <v>10000</v>
      </c>
      <c r="E271" s="142">
        <v>-6000</v>
      </c>
      <c r="F271" s="140">
        <f t="shared" ref="F271" si="155">D271+E271</f>
        <v>4000</v>
      </c>
    </row>
    <row r="272" spans="1:6" s="47" customFormat="1" x14ac:dyDescent="0.25"/>
    <row r="273" s="47" customFormat="1" x14ac:dyDescent="0.25"/>
    <row r="274" s="47" customFormat="1" x14ac:dyDescent="0.25"/>
    <row r="275" s="47" customFormat="1" x14ac:dyDescent="0.25"/>
    <row r="276" s="47" customFormat="1" x14ac:dyDescent="0.25"/>
    <row r="277" s="47" customFormat="1" x14ac:dyDescent="0.25"/>
    <row r="278" s="47" customFormat="1" x14ac:dyDescent="0.25"/>
    <row r="279" s="47" customFormat="1" x14ac:dyDescent="0.25"/>
    <row r="280" s="47" customFormat="1" x14ac:dyDescent="0.25"/>
    <row r="281" s="47" customFormat="1" x14ac:dyDescent="0.25"/>
    <row r="282" s="47" customFormat="1" x14ac:dyDescent="0.25"/>
    <row r="283" s="47" customFormat="1" x14ac:dyDescent="0.25"/>
    <row r="284" s="47" customFormat="1" x14ac:dyDescent="0.25"/>
    <row r="285" s="47" customFormat="1" x14ac:dyDescent="0.25"/>
    <row r="286" s="47" customFormat="1" x14ac:dyDescent="0.25"/>
    <row r="287" s="47" customFormat="1" x14ac:dyDescent="0.25"/>
    <row r="288" s="47" customFormat="1" x14ac:dyDescent="0.25"/>
    <row r="289" s="47" customFormat="1" x14ac:dyDescent="0.25"/>
    <row r="290" s="47" customFormat="1" x14ac:dyDescent="0.25"/>
    <row r="291" s="47" customFormat="1" x14ac:dyDescent="0.25"/>
    <row r="292" s="47" customFormat="1" x14ac:dyDescent="0.25"/>
    <row r="293" s="47" customFormat="1" x14ac:dyDescent="0.25"/>
    <row r="294" s="47" customFormat="1" x14ac:dyDescent="0.25"/>
    <row r="295" s="47" customFormat="1" x14ac:dyDescent="0.25"/>
    <row r="296" s="47" customFormat="1" x14ac:dyDescent="0.25"/>
    <row r="297" s="47" customFormat="1" x14ac:dyDescent="0.25"/>
    <row r="298" s="47" customFormat="1" x14ac:dyDescent="0.25"/>
    <row r="299" s="47" customFormat="1" x14ac:dyDescent="0.25"/>
    <row r="300" s="47" customFormat="1" x14ac:dyDescent="0.25"/>
    <row r="301" s="47" customFormat="1" x14ac:dyDescent="0.25"/>
    <row r="302" s="47" customFormat="1" x14ac:dyDescent="0.25"/>
    <row r="303" s="47" customFormat="1" x14ac:dyDescent="0.25"/>
    <row r="304" s="47" customFormat="1" x14ac:dyDescent="0.25"/>
    <row r="305" s="47" customFormat="1" x14ac:dyDescent="0.25"/>
    <row r="306" s="47" customFormat="1" x14ac:dyDescent="0.25"/>
    <row r="307" s="47" customFormat="1" x14ac:dyDescent="0.25"/>
    <row r="308" s="47" customFormat="1" x14ac:dyDescent="0.25"/>
    <row r="309" s="47" customFormat="1" x14ac:dyDescent="0.25"/>
    <row r="310" s="47" customFormat="1" x14ac:dyDescent="0.25"/>
    <row r="311" s="47" customFormat="1" x14ac:dyDescent="0.25"/>
    <row r="312" s="47" customFormat="1" x14ac:dyDescent="0.25"/>
    <row r="313" s="47" customFormat="1" x14ac:dyDescent="0.25"/>
    <row r="314" s="47" customFormat="1" x14ac:dyDescent="0.25"/>
    <row r="315" s="47" customFormat="1" x14ac:dyDescent="0.25"/>
    <row r="316" s="47" customFormat="1" x14ac:dyDescent="0.25"/>
    <row r="317" s="47" customFormat="1" x14ac:dyDescent="0.25"/>
    <row r="318" s="47" customFormat="1" x14ac:dyDescent="0.25"/>
    <row r="319" s="47" customFormat="1" x14ac:dyDescent="0.25"/>
    <row r="320" s="47" customFormat="1" x14ac:dyDescent="0.25"/>
    <row r="321" s="47" customFormat="1" x14ac:dyDescent="0.25"/>
    <row r="322" s="47" customFormat="1" x14ac:dyDescent="0.25"/>
    <row r="323" s="47" customFormat="1" x14ac:dyDescent="0.25"/>
    <row r="324" s="47" customFormat="1" x14ac:dyDescent="0.25"/>
    <row r="325" s="47" customFormat="1" x14ac:dyDescent="0.25"/>
    <row r="326" s="47" customFormat="1" x14ac:dyDescent="0.25"/>
    <row r="327" s="47" customFormat="1" x14ac:dyDescent="0.25"/>
    <row r="328" s="47" customFormat="1" x14ac:dyDescent="0.25"/>
    <row r="329" s="47" customFormat="1" x14ac:dyDescent="0.25"/>
    <row r="330" s="47" customFormat="1" x14ac:dyDescent="0.25"/>
    <row r="331" s="47" customFormat="1" x14ac:dyDescent="0.25"/>
    <row r="332" s="47" customFormat="1" x14ac:dyDescent="0.25"/>
    <row r="333" s="47" customFormat="1" x14ac:dyDescent="0.25"/>
    <row r="334" s="47" customFormat="1" x14ac:dyDescent="0.25"/>
    <row r="335" s="47" customFormat="1" x14ac:dyDescent="0.25"/>
    <row r="336" s="47" customFormat="1" x14ac:dyDescent="0.25"/>
    <row r="337" s="47" customFormat="1" x14ac:dyDescent="0.25"/>
    <row r="338" s="47" customFormat="1" x14ac:dyDescent="0.25"/>
    <row r="339" s="47" customFormat="1" x14ac:dyDescent="0.25"/>
    <row r="340" s="47" customFormat="1" x14ac:dyDescent="0.25"/>
    <row r="341" s="47" customFormat="1" x14ac:dyDescent="0.25"/>
    <row r="342" s="47" customFormat="1" x14ac:dyDescent="0.25"/>
    <row r="343" s="47" customFormat="1" x14ac:dyDescent="0.25"/>
    <row r="344" s="47" customFormat="1" x14ac:dyDescent="0.25"/>
    <row r="345" s="47" customFormat="1" x14ac:dyDescent="0.25"/>
    <row r="346" s="47" customFormat="1" x14ac:dyDescent="0.25"/>
    <row r="347" s="47" customFormat="1" x14ac:dyDescent="0.25"/>
    <row r="348" s="47" customFormat="1" x14ac:dyDescent="0.25"/>
    <row r="349" s="47" customFormat="1" x14ac:dyDescent="0.25"/>
    <row r="350" s="47" customFormat="1" x14ac:dyDescent="0.25"/>
    <row r="351" s="47" customFormat="1" x14ac:dyDescent="0.25"/>
    <row r="352" s="47" customFormat="1" x14ac:dyDescent="0.25"/>
    <row r="353" s="47" customFormat="1" x14ac:dyDescent="0.25"/>
    <row r="354" s="47" customFormat="1" x14ac:dyDescent="0.25"/>
    <row r="355" s="47" customFormat="1" x14ac:dyDescent="0.25"/>
    <row r="356" s="47" customFormat="1" x14ac:dyDescent="0.25"/>
    <row r="357" s="47" customFormat="1" x14ac:dyDescent="0.25"/>
    <row r="358" s="47" customFormat="1" x14ac:dyDescent="0.25"/>
    <row r="359" s="47" customFormat="1" x14ac:dyDescent="0.25"/>
    <row r="360" s="47" customFormat="1" x14ac:dyDescent="0.25"/>
    <row r="361" s="47" customFormat="1" x14ac:dyDescent="0.25"/>
    <row r="362" s="47" customFormat="1" x14ac:dyDescent="0.25"/>
    <row r="363" s="47" customFormat="1" x14ac:dyDescent="0.25"/>
    <row r="364" s="47" customFormat="1" x14ac:dyDescent="0.25"/>
    <row r="365" s="47" customFormat="1" x14ac:dyDescent="0.25"/>
    <row r="366" s="47" customFormat="1" x14ac:dyDescent="0.25"/>
    <row r="367" s="47" customFormat="1" x14ac:dyDescent="0.25"/>
    <row r="368" s="47" customFormat="1" x14ac:dyDescent="0.25"/>
    <row r="369" s="47" customFormat="1" x14ac:dyDescent="0.25"/>
    <row r="370" s="47" customFormat="1" x14ac:dyDescent="0.25"/>
    <row r="371" s="47" customFormat="1" x14ac:dyDescent="0.25"/>
    <row r="372" s="47" customFormat="1" x14ac:dyDescent="0.25"/>
    <row r="373" s="47" customFormat="1" x14ac:dyDescent="0.25"/>
    <row r="374" s="47" customFormat="1" x14ac:dyDescent="0.25"/>
    <row r="375" s="47" customFormat="1" x14ac:dyDescent="0.25"/>
    <row r="376" s="47" customFormat="1" x14ac:dyDescent="0.25"/>
    <row r="377" s="47" customFormat="1" x14ac:dyDescent="0.25"/>
    <row r="378" s="47" customFormat="1" x14ac:dyDescent="0.25"/>
    <row r="379" s="47" customFormat="1" x14ac:dyDescent="0.25"/>
    <row r="380" s="47" customFormat="1" x14ac:dyDescent="0.25"/>
    <row r="381" s="47" customFormat="1" x14ac:dyDescent="0.25"/>
    <row r="382" s="47" customFormat="1" x14ac:dyDescent="0.25"/>
    <row r="383" s="47" customFormat="1" x14ac:dyDescent="0.25"/>
    <row r="384" s="47" customFormat="1" x14ac:dyDescent="0.25"/>
    <row r="385" s="47" customFormat="1" x14ac:dyDescent="0.25"/>
    <row r="386" s="47" customFormat="1" x14ac:dyDescent="0.25"/>
    <row r="387" s="47" customFormat="1" x14ac:dyDescent="0.25"/>
    <row r="388" s="47" customFormat="1" x14ac:dyDescent="0.25"/>
    <row r="389" s="47" customFormat="1" x14ac:dyDescent="0.25"/>
    <row r="390" s="47" customFormat="1" x14ac:dyDescent="0.25"/>
    <row r="391" s="47" customFormat="1" x14ac:dyDescent="0.25"/>
    <row r="392" s="47" customFormat="1" x14ac:dyDescent="0.25"/>
    <row r="393" s="47" customFormat="1" x14ac:dyDescent="0.25"/>
    <row r="394" s="47" customFormat="1" x14ac:dyDescent="0.25"/>
    <row r="395" s="47" customFormat="1" x14ac:dyDescent="0.25"/>
    <row r="396" s="47" customFormat="1" x14ac:dyDescent="0.25"/>
    <row r="397" s="47" customFormat="1" x14ac:dyDescent="0.25"/>
    <row r="398" s="47" customFormat="1" x14ac:dyDescent="0.25"/>
    <row r="399" s="47" customFormat="1" x14ac:dyDescent="0.25"/>
    <row r="400" s="47" customFormat="1" x14ac:dyDescent="0.25"/>
    <row r="401" s="47" customFormat="1" x14ac:dyDescent="0.25"/>
    <row r="402" s="47" customFormat="1" x14ac:dyDescent="0.25"/>
    <row r="403" s="47" customFormat="1" x14ac:dyDescent="0.25"/>
    <row r="404" s="47" customFormat="1" x14ac:dyDescent="0.25"/>
    <row r="405" s="47" customFormat="1" x14ac:dyDescent="0.25"/>
    <row r="406" s="47" customFormat="1" x14ac:dyDescent="0.25"/>
    <row r="407" s="47" customFormat="1" x14ac:dyDescent="0.25"/>
    <row r="408" s="47" customFormat="1" x14ac:dyDescent="0.25"/>
    <row r="409" s="47" customFormat="1" x14ac:dyDescent="0.25"/>
    <row r="410" s="47" customFormat="1" x14ac:dyDescent="0.25"/>
    <row r="411" s="47" customFormat="1" x14ac:dyDescent="0.25"/>
    <row r="412" s="47" customFormat="1" x14ac:dyDescent="0.25"/>
    <row r="413" s="47" customFormat="1" x14ac:dyDescent="0.25"/>
    <row r="414" s="47" customFormat="1" x14ac:dyDescent="0.25"/>
    <row r="415" s="47" customFormat="1" x14ac:dyDescent="0.25"/>
    <row r="416" s="47" customFormat="1" x14ac:dyDescent="0.25"/>
    <row r="417" s="47" customFormat="1" x14ac:dyDescent="0.25"/>
    <row r="418" s="47" customFormat="1" x14ac:dyDescent="0.25"/>
    <row r="419" s="47" customFormat="1" x14ac:dyDescent="0.25"/>
    <row r="420" s="47" customFormat="1" x14ac:dyDescent="0.25"/>
    <row r="421" s="47" customFormat="1" x14ac:dyDescent="0.25"/>
    <row r="422" s="47" customFormat="1" x14ac:dyDescent="0.25"/>
    <row r="423" s="47" customFormat="1" x14ac:dyDescent="0.25"/>
    <row r="424" s="47" customFormat="1" x14ac:dyDescent="0.25"/>
    <row r="425" s="47" customFormat="1" x14ac:dyDescent="0.25"/>
    <row r="426" s="47" customFormat="1" x14ac:dyDescent="0.25"/>
    <row r="427" s="47" customFormat="1" x14ac:dyDescent="0.25"/>
    <row r="428" s="47" customFormat="1" x14ac:dyDescent="0.25"/>
    <row r="429" s="47" customFormat="1" x14ac:dyDescent="0.25"/>
    <row r="430" s="47" customFormat="1" x14ac:dyDescent="0.25"/>
    <row r="431" s="47" customFormat="1" x14ac:dyDescent="0.25"/>
    <row r="432" s="47" customFormat="1" x14ac:dyDescent="0.25"/>
    <row r="433" s="47" customFormat="1" x14ac:dyDescent="0.25"/>
    <row r="434" s="47" customFormat="1" x14ac:dyDescent="0.25"/>
    <row r="435" s="47" customFormat="1" x14ac:dyDescent="0.25"/>
    <row r="436" s="47" customFormat="1" x14ac:dyDescent="0.25"/>
    <row r="437" s="47" customFormat="1" x14ac:dyDescent="0.25"/>
    <row r="438" s="47" customFormat="1" x14ac:dyDescent="0.25"/>
    <row r="439" s="47" customFormat="1" x14ac:dyDescent="0.25"/>
    <row r="440" s="47" customFormat="1" x14ac:dyDescent="0.25"/>
    <row r="441" s="47" customFormat="1" x14ac:dyDescent="0.25"/>
    <row r="442" s="47" customFormat="1" x14ac:dyDescent="0.25"/>
    <row r="443" s="47" customFormat="1" x14ac:dyDescent="0.25"/>
    <row r="444" s="47" customFormat="1" x14ac:dyDescent="0.25"/>
    <row r="445" s="47" customFormat="1" x14ac:dyDescent="0.25"/>
    <row r="446" s="47" customFormat="1" x14ac:dyDescent="0.25"/>
    <row r="447" s="47" customFormat="1" x14ac:dyDescent="0.25"/>
    <row r="448" s="47" customFormat="1" x14ac:dyDescent="0.25"/>
    <row r="449" s="47" customFormat="1" x14ac:dyDescent="0.25"/>
    <row r="450" s="47" customFormat="1" x14ac:dyDescent="0.25"/>
    <row r="451" s="47" customFormat="1" x14ac:dyDescent="0.25"/>
    <row r="452" s="47" customFormat="1" x14ac:dyDescent="0.25"/>
    <row r="453" s="47" customFormat="1" x14ac:dyDescent="0.25"/>
    <row r="454" s="47" customFormat="1" x14ac:dyDescent="0.25"/>
    <row r="455" s="47" customFormat="1" x14ac:dyDescent="0.25"/>
    <row r="456" s="47" customFormat="1" x14ac:dyDescent="0.25"/>
    <row r="457" s="47" customFormat="1" x14ac:dyDescent="0.25"/>
    <row r="458" s="47" customFormat="1" x14ac:dyDescent="0.25"/>
    <row r="459" s="47" customFormat="1" x14ac:dyDescent="0.25"/>
    <row r="460" s="47" customFormat="1" x14ac:dyDescent="0.25"/>
    <row r="461" s="47" customFormat="1" x14ac:dyDescent="0.25"/>
    <row r="462" s="47" customFormat="1" x14ac:dyDescent="0.25"/>
    <row r="463" s="47" customFormat="1" x14ac:dyDescent="0.25"/>
    <row r="464" s="47" customFormat="1" x14ac:dyDescent="0.25"/>
    <row r="465" s="47" customFormat="1" x14ac:dyDescent="0.25"/>
    <row r="466" s="47" customFormat="1" x14ac:dyDescent="0.25"/>
    <row r="467" s="47" customFormat="1" x14ac:dyDescent="0.25"/>
    <row r="468" s="47" customFormat="1" x14ac:dyDescent="0.25"/>
    <row r="469" s="47" customFormat="1" x14ac:dyDescent="0.25"/>
    <row r="470" s="47" customFormat="1" x14ac:dyDescent="0.25"/>
    <row r="471" s="47" customFormat="1" x14ac:dyDescent="0.25"/>
    <row r="472" s="47" customFormat="1" x14ac:dyDescent="0.25"/>
    <row r="473" s="47" customFormat="1" x14ac:dyDescent="0.25"/>
    <row r="474" s="47" customFormat="1" x14ac:dyDescent="0.25"/>
    <row r="475" s="47" customFormat="1" x14ac:dyDescent="0.25"/>
    <row r="476" s="47" customFormat="1" x14ac:dyDescent="0.25"/>
    <row r="477" s="47" customFormat="1" x14ac:dyDescent="0.25"/>
    <row r="478" s="47" customFormat="1" x14ac:dyDescent="0.25"/>
    <row r="479" s="47" customFormat="1" x14ac:dyDescent="0.25"/>
    <row r="480" s="47" customFormat="1" x14ac:dyDescent="0.25"/>
    <row r="481" s="47" customFormat="1" x14ac:dyDescent="0.25"/>
    <row r="482" s="47" customFormat="1" x14ac:dyDescent="0.25"/>
    <row r="483" s="47" customFormat="1" x14ac:dyDescent="0.25"/>
    <row r="484" s="47" customFormat="1" x14ac:dyDescent="0.25"/>
    <row r="485" s="47" customFormat="1" x14ac:dyDescent="0.25"/>
    <row r="486" s="47" customFormat="1" x14ac:dyDescent="0.25"/>
    <row r="487" s="47" customFormat="1" x14ac:dyDescent="0.25"/>
    <row r="488" s="47" customFormat="1" x14ac:dyDescent="0.25"/>
    <row r="489" s="47" customFormat="1" x14ac:dyDescent="0.25"/>
    <row r="490" s="47" customFormat="1" x14ac:dyDescent="0.25"/>
    <row r="491" s="47" customFormat="1" x14ac:dyDescent="0.25"/>
    <row r="492" s="47" customFormat="1" x14ac:dyDescent="0.25"/>
    <row r="493" s="47" customFormat="1" x14ac:dyDescent="0.25"/>
    <row r="494" s="47" customFormat="1" x14ac:dyDescent="0.25"/>
    <row r="495" s="47" customFormat="1" x14ac:dyDescent="0.25"/>
    <row r="496" s="47" customFormat="1" x14ac:dyDescent="0.25"/>
    <row r="497" s="47" customFormat="1" x14ac:dyDescent="0.25"/>
    <row r="498" s="47" customFormat="1" x14ac:dyDescent="0.25"/>
    <row r="499" s="47" customFormat="1" x14ac:dyDescent="0.25"/>
    <row r="500" s="47" customFormat="1" x14ac:dyDescent="0.25"/>
    <row r="501" s="47" customFormat="1" x14ac:dyDescent="0.25"/>
    <row r="502" s="47" customFormat="1" x14ac:dyDescent="0.25"/>
    <row r="503" s="47" customFormat="1" x14ac:dyDescent="0.25"/>
    <row r="504" s="47" customFormat="1" x14ac:dyDescent="0.25"/>
    <row r="505" s="47" customFormat="1" x14ac:dyDescent="0.25"/>
    <row r="506" s="47" customFormat="1" x14ac:dyDescent="0.25"/>
    <row r="507" s="47" customFormat="1" x14ac:dyDescent="0.25"/>
    <row r="508" s="47" customFormat="1" x14ac:dyDescent="0.25"/>
    <row r="509" s="47" customFormat="1" x14ac:dyDescent="0.25"/>
    <row r="510" s="47" customFormat="1" x14ac:dyDescent="0.25"/>
    <row r="511" s="47" customFormat="1" x14ac:dyDescent="0.25"/>
    <row r="512" s="47" customFormat="1" x14ac:dyDescent="0.25"/>
    <row r="513" s="47" customFormat="1" x14ac:dyDescent="0.25"/>
    <row r="514" s="47" customFormat="1" x14ac:dyDescent="0.25"/>
    <row r="515" s="47" customFormat="1" x14ac:dyDescent="0.25"/>
    <row r="516" s="47" customFormat="1" x14ac:dyDescent="0.25"/>
    <row r="517" s="47" customFormat="1" x14ac:dyDescent="0.25"/>
    <row r="518" s="47" customFormat="1" x14ac:dyDescent="0.25"/>
    <row r="519" s="47" customFormat="1" x14ac:dyDescent="0.25"/>
    <row r="520" s="47" customFormat="1" x14ac:dyDescent="0.25"/>
    <row r="521" s="47" customFormat="1" x14ac:dyDescent="0.25"/>
    <row r="522" s="47" customFormat="1" x14ac:dyDescent="0.25"/>
    <row r="523" s="47" customFormat="1" x14ac:dyDescent="0.25"/>
    <row r="524" s="47" customFormat="1" x14ac:dyDescent="0.25"/>
    <row r="525" s="47" customFormat="1" x14ac:dyDescent="0.25"/>
    <row r="526" s="47" customFormat="1" x14ac:dyDescent="0.25"/>
    <row r="527" s="47" customFormat="1" x14ac:dyDescent="0.25"/>
    <row r="528" s="47" customFormat="1" x14ac:dyDescent="0.25"/>
    <row r="529" s="47" customFormat="1" x14ac:dyDescent="0.25"/>
    <row r="530" s="47" customFormat="1" x14ac:dyDescent="0.25"/>
    <row r="531" s="47" customFormat="1" x14ac:dyDescent="0.25"/>
    <row r="532" s="47" customFormat="1" x14ac:dyDescent="0.25"/>
    <row r="533" s="47" customFormat="1" x14ac:dyDescent="0.25"/>
    <row r="534" s="47" customFormat="1" x14ac:dyDescent="0.25"/>
    <row r="535" s="47" customFormat="1" x14ac:dyDescent="0.25"/>
    <row r="536" s="47" customFormat="1" x14ac:dyDescent="0.25"/>
    <row r="537" s="47" customFormat="1" x14ac:dyDescent="0.25"/>
    <row r="538" s="47" customFormat="1" x14ac:dyDescent="0.25"/>
    <row r="539" s="47" customFormat="1" x14ac:dyDescent="0.25"/>
    <row r="540" s="47" customFormat="1" x14ac:dyDescent="0.25"/>
    <row r="541" s="47" customFormat="1" x14ac:dyDescent="0.25"/>
    <row r="542" s="47" customFormat="1" x14ac:dyDescent="0.25"/>
    <row r="543" s="47" customFormat="1" x14ac:dyDescent="0.25"/>
    <row r="544" s="47" customFormat="1" x14ac:dyDescent="0.25"/>
    <row r="545" s="47" customFormat="1" x14ac:dyDescent="0.25"/>
    <row r="546" s="47" customFormat="1" x14ac:dyDescent="0.25"/>
    <row r="547" s="47" customFormat="1" x14ac:dyDescent="0.25"/>
    <row r="548" s="47" customFormat="1" x14ac:dyDescent="0.25"/>
    <row r="549" s="47" customFormat="1" x14ac:dyDescent="0.25"/>
    <row r="550" s="47" customFormat="1" x14ac:dyDescent="0.25"/>
    <row r="551" s="47" customFormat="1" x14ac:dyDescent="0.25"/>
    <row r="552" s="47" customFormat="1" x14ac:dyDescent="0.25"/>
    <row r="553" s="47" customFormat="1" x14ac:dyDescent="0.25"/>
    <row r="554" s="47" customFormat="1" x14ac:dyDescent="0.25"/>
    <row r="555" s="47" customFormat="1" x14ac:dyDescent="0.25"/>
    <row r="556" s="47" customFormat="1" x14ac:dyDescent="0.25"/>
    <row r="557" s="47" customFormat="1" x14ac:dyDescent="0.25"/>
    <row r="558" s="47" customFormat="1" x14ac:dyDescent="0.25"/>
    <row r="559" s="47" customFormat="1" x14ac:dyDescent="0.25"/>
    <row r="560" s="47" customFormat="1" x14ac:dyDescent="0.25"/>
    <row r="561" s="47" customFormat="1" x14ac:dyDescent="0.25"/>
    <row r="562" s="47" customFormat="1" x14ac:dyDescent="0.25"/>
    <row r="563" s="47" customFormat="1" x14ac:dyDescent="0.25"/>
    <row r="564" s="47" customFormat="1" x14ac:dyDescent="0.25"/>
    <row r="565" s="47" customFormat="1" x14ac:dyDescent="0.25"/>
    <row r="566" s="47" customFormat="1" x14ac:dyDescent="0.25"/>
    <row r="567" s="47" customFormat="1" x14ac:dyDescent="0.25"/>
    <row r="568" s="47" customFormat="1" x14ac:dyDescent="0.25"/>
    <row r="569" s="47" customFormat="1" x14ac:dyDescent="0.25"/>
    <row r="570" s="47" customFormat="1" x14ac:dyDescent="0.25"/>
    <row r="571" s="47" customFormat="1" x14ac:dyDescent="0.25"/>
    <row r="572" s="47" customFormat="1" x14ac:dyDescent="0.25"/>
    <row r="573" s="47" customFormat="1" x14ac:dyDescent="0.25"/>
    <row r="574" s="47" customFormat="1" x14ac:dyDescent="0.25"/>
    <row r="575" s="47" customFormat="1" x14ac:dyDescent="0.25"/>
    <row r="576" s="47" customFormat="1" x14ac:dyDescent="0.25"/>
    <row r="577" s="47" customFormat="1" x14ac:dyDescent="0.25"/>
    <row r="578" s="47" customFormat="1" x14ac:dyDescent="0.25"/>
    <row r="579" s="47" customFormat="1" x14ac:dyDescent="0.25"/>
    <row r="580" s="47" customFormat="1" x14ac:dyDescent="0.25"/>
    <row r="581" s="47" customFormat="1" x14ac:dyDescent="0.25"/>
    <row r="582" s="47" customFormat="1" x14ac:dyDescent="0.25"/>
    <row r="583" s="47" customFormat="1" x14ac:dyDescent="0.25"/>
    <row r="584" s="47" customFormat="1" x14ac:dyDescent="0.25"/>
    <row r="585" s="47" customFormat="1" x14ac:dyDescent="0.25"/>
    <row r="586" s="47" customFormat="1" x14ac:dyDescent="0.25"/>
    <row r="587" s="47" customFormat="1" x14ac:dyDescent="0.25"/>
    <row r="588" s="47" customFormat="1" x14ac:dyDescent="0.25"/>
    <row r="589" s="47" customFormat="1" x14ac:dyDescent="0.25"/>
    <row r="590" s="47" customFormat="1" x14ac:dyDescent="0.25"/>
    <row r="591" s="47" customFormat="1" x14ac:dyDescent="0.25"/>
    <row r="592" s="47" customFormat="1" x14ac:dyDescent="0.25"/>
    <row r="593" s="47" customFormat="1" x14ac:dyDescent="0.25"/>
    <row r="594" s="47" customFormat="1" x14ac:dyDescent="0.25"/>
    <row r="595" s="47" customFormat="1" x14ac:dyDescent="0.25"/>
    <row r="596" s="47" customFormat="1" x14ac:dyDescent="0.25"/>
    <row r="597" s="47" customFormat="1" x14ac:dyDescent="0.25"/>
    <row r="598" s="47" customFormat="1" x14ac:dyDescent="0.25"/>
    <row r="599" s="47" customFormat="1" x14ac:dyDescent="0.25"/>
    <row r="600" s="47" customFormat="1" x14ac:dyDescent="0.25"/>
    <row r="601" s="47" customFormat="1" x14ac:dyDescent="0.25"/>
    <row r="602" s="47" customFormat="1" x14ac:dyDescent="0.25"/>
    <row r="603" s="47" customFormat="1" x14ac:dyDescent="0.25"/>
    <row r="604" s="47" customFormat="1" x14ac:dyDescent="0.25"/>
    <row r="605" s="47" customFormat="1" x14ac:dyDescent="0.25"/>
    <row r="606" s="47" customFormat="1" x14ac:dyDescent="0.25"/>
    <row r="607" s="47" customFormat="1" x14ac:dyDescent="0.25"/>
    <row r="608" s="47" customFormat="1" x14ac:dyDescent="0.25"/>
    <row r="609" s="47" customFormat="1" x14ac:dyDescent="0.25"/>
    <row r="610" s="47" customFormat="1" x14ac:dyDescent="0.25"/>
    <row r="611" s="47" customFormat="1" x14ac:dyDescent="0.25"/>
    <row r="612" s="47" customFormat="1" x14ac:dyDescent="0.25"/>
    <row r="613" s="47" customFormat="1" x14ac:dyDescent="0.25"/>
    <row r="614" s="47" customFormat="1" x14ac:dyDescent="0.25"/>
    <row r="615" s="47" customFormat="1" x14ac:dyDescent="0.25"/>
    <row r="616" s="47" customFormat="1" x14ac:dyDescent="0.25"/>
    <row r="617" s="47" customFormat="1" x14ac:dyDescent="0.25"/>
    <row r="618" s="47" customFormat="1" x14ac:dyDescent="0.25"/>
    <row r="619" s="47" customFormat="1" x14ac:dyDescent="0.25"/>
    <row r="620" s="47" customFormat="1" x14ac:dyDescent="0.25"/>
    <row r="621" s="47" customFormat="1" x14ac:dyDescent="0.25"/>
    <row r="622" s="47" customFormat="1" x14ac:dyDescent="0.25"/>
    <row r="623" s="47" customFormat="1" x14ac:dyDescent="0.25"/>
    <row r="624" s="47" customFormat="1" x14ac:dyDescent="0.25"/>
    <row r="625" s="47" customFormat="1" x14ac:dyDescent="0.25"/>
    <row r="626" s="47" customFormat="1" x14ac:dyDescent="0.25"/>
    <row r="627" s="47" customFormat="1" x14ac:dyDescent="0.25"/>
    <row r="628" s="47" customFormat="1" x14ac:dyDescent="0.25"/>
    <row r="629" s="47" customFormat="1" x14ac:dyDescent="0.25"/>
    <row r="630" s="47" customFormat="1" x14ac:dyDescent="0.25"/>
    <row r="631" s="47" customFormat="1" x14ac:dyDescent="0.25"/>
    <row r="632" s="47" customFormat="1" x14ac:dyDescent="0.25"/>
    <row r="633" s="47" customFormat="1" x14ac:dyDescent="0.25"/>
    <row r="634" s="47" customFormat="1" x14ac:dyDescent="0.25"/>
    <row r="635" s="47" customFormat="1" x14ac:dyDescent="0.25"/>
    <row r="636" s="47" customFormat="1" x14ac:dyDescent="0.25"/>
    <row r="637" s="47" customFormat="1" x14ac:dyDescent="0.25"/>
    <row r="638" s="47" customFormat="1" x14ac:dyDescent="0.25"/>
    <row r="639" s="47" customFormat="1" x14ac:dyDescent="0.25"/>
    <row r="640" s="47" customFormat="1" x14ac:dyDescent="0.25"/>
    <row r="641" s="47" customFormat="1" x14ac:dyDescent="0.25"/>
    <row r="642" s="47" customFormat="1" x14ac:dyDescent="0.25"/>
    <row r="643" s="47" customFormat="1" x14ac:dyDescent="0.25"/>
    <row r="644" s="47" customFormat="1" x14ac:dyDescent="0.25"/>
    <row r="645" s="47" customFormat="1" x14ac:dyDescent="0.25"/>
    <row r="646" s="47" customFormat="1" x14ac:dyDescent="0.25"/>
    <row r="647" s="47" customFormat="1" x14ac:dyDescent="0.25"/>
    <row r="648" s="47" customFormat="1" x14ac:dyDescent="0.25"/>
    <row r="649" s="47" customFormat="1" x14ac:dyDescent="0.25"/>
    <row r="650" s="47" customFormat="1" x14ac:dyDescent="0.25"/>
    <row r="651" s="47" customFormat="1" x14ac:dyDescent="0.25"/>
    <row r="652" s="47" customFormat="1" x14ac:dyDescent="0.25"/>
    <row r="653" s="47" customFormat="1" x14ac:dyDescent="0.25"/>
    <row r="654" s="47" customFormat="1" x14ac:dyDescent="0.25"/>
    <row r="655" s="47" customFormat="1" x14ac:dyDescent="0.25"/>
    <row r="656" s="47" customFormat="1" x14ac:dyDescent="0.25"/>
    <row r="657" s="47" customFormat="1" x14ac:dyDescent="0.25"/>
    <row r="658" s="47" customFormat="1" x14ac:dyDescent="0.25"/>
    <row r="659" s="47" customFormat="1" x14ac:dyDescent="0.25"/>
    <row r="660" s="47" customFormat="1" x14ac:dyDescent="0.25"/>
    <row r="661" s="47" customFormat="1" x14ac:dyDescent="0.25"/>
    <row r="662" s="47" customFormat="1" x14ac:dyDescent="0.25"/>
    <row r="663" s="47" customFormat="1" x14ac:dyDescent="0.25"/>
    <row r="664" s="47" customFormat="1" x14ac:dyDescent="0.25"/>
    <row r="665" s="47" customFormat="1" x14ac:dyDescent="0.25"/>
    <row r="666" s="47" customFormat="1" x14ac:dyDescent="0.25"/>
    <row r="667" s="47" customFormat="1" x14ac:dyDescent="0.25"/>
    <row r="668" s="47" customFormat="1" x14ac:dyDescent="0.25"/>
    <row r="669" s="47" customFormat="1" x14ac:dyDescent="0.25"/>
    <row r="670" s="47" customFormat="1" x14ac:dyDescent="0.25"/>
    <row r="671" s="47" customFormat="1" x14ac:dyDescent="0.25"/>
    <row r="672" s="47" customFormat="1" x14ac:dyDescent="0.25"/>
    <row r="673" s="47" customFormat="1" x14ac:dyDescent="0.25"/>
    <row r="674" s="47" customFormat="1" x14ac:dyDescent="0.25"/>
    <row r="675" s="47" customFormat="1" x14ac:dyDescent="0.25"/>
    <row r="676" s="47" customFormat="1" x14ac:dyDescent="0.25"/>
    <row r="677" s="47" customFormat="1" x14ac:dyDescent="0.25"/>
    <row r="678" s="47" customFormat="1" x14ac:dyDescent="0.25"/>
    <row r="679" s="47" customFormat="1" x14ac:dyDescent="0.25"/>
    <row r="680" s="47" customFormat="1" x14ac:dyDescent="0.25"/>
    <row r="681" s="47" customFormat="1" x14ac:dyDescent="0.25"/>
    <row r="682" s="47" customFormat="1" x14ac:dyDescent="0.25"/>
    <row r="683" s="47" customFormat="1" x14ac:dyDescent="0.25"/>
    <row r="684" s="47" customFormat="1" x14ac:dyDescent="0.25"/>
    <row r="685" s="47" customFormat="1" x14ac:dyDescent="0.25"/>
    <row r="686" s="47" customFormat="1" x14ac:dyDescent="0.25"/>
    <row r="687" s="47" customFormat="1" x14ac:dyDescent="0.25"/>
    <row r="688" s="47" customFormat="1" x14ac:dyDescent="0.25"/>
    <row r="689" s="47" customFormat="1" x14ac:dyDescent="0.25"/>
    <row r="690" s="47" customFormat="1" x14ac:dyDescent="0.25"/>
    <row r="691" s="47" customFormat="1" x14ac:dyDescent="0.25"/>
    <row r="692" s="47" customFormat="1" x14ac:dyDescent="0.25"/>
    <row r="693" s="47" customFormat="1" x14ac:dyDescent="0.25"/>
    <row r="694" s="47" customFormat="1" x14ac:dyDescent="0.25"/>
    <row r="695" s="47" customFormat="1" x14ac:dyDescent="0.25"/>
    <row r="696" s="47" customFormat="1" x14ac:dyDescent="0.25"/>
    <row r="697" s="47" customFormat="1" x14ac:dyDescent="0.25"/>
    <row r="698" s="47" customFormat="1" x14ac:dyDescent="0.25"/>
    <row r="699" s="47" customFormat="1" x14ac:dyDescent="0.25"/>
    <row r="700" s="47" customFormat="1" x14ac:dyDescent="0.25"/>
    <row r="701" s="47" customFormat="1" x14ac:dyDescent="0.25"/>
    <row r="702" s="47" customFormat="1" x14ac:dyDescent="0.25"/>
    <row r="703" s="47" customFormat="1" x14ac:dyDescent="0.25"/>
    <row r="704" s="47" customFormat="1" x14ac:dyDescent="0.25"/>
    <row r="705" s="47" customFormat="1" x14ac:dyDescent="0.25"/>
    <row r="706" s="47" customFormat="1" x14ac:dyDescent="0.25"/>
    <row r="707" s="47" customFormat="1" x14ac:dyDescent="0.25"/>
    <row r="708" s="47" customFormat="1" x14ac:dyDescent="0.25"/>
    <row r="709" s="47" customFormat="1" x14ac:dyDescent="0.25"/>
    <row r="710" s="47" customFormat="1" x14ac:dyDescent="0.25"/>
    <row r="711" s="47" customFormat="1" x14ac:dyDescent="0.25"/>
    <row r="712" s="47" customFormat="1" x14ac:dyDescent="0.25"/>
    <row r="713" s="47" customFormat="1" x14ac:dyDescent="0.25"/>
    <row r="714" s="47" customFormat="1" x14ac:dyDescent="0.25"/>
    <row r="715" s="47" customFormat="1" x14ac:dyDescent="0.25"/>
    <row r="716" s="47" customFormat="1" x14ac:dyDescent="0.25"/>
    <row r="717" s="47" customFormat="1" x14ac:dyDescent="0.25"/>
    <row r="718" s="47" customFormat="1" x14ac:dyDescent="0.25"/>
    <row r="719" s="47" customFormat="1" x14ac:dyDescent="0.25"/>
    <row r="720" s="47" customFormat="1" x14ac:dyDescent="0.25"/>
    <row r="721" s="47" customFormat="1" x14ac:dyDescent="0.25"/>
    <row r="722" s="47" customFormat="1" x14ac:dyDescent="0.25"/>
    <row r="723" s="47" customFormat="1" x14ac:dyDescent="0.25"/>
    <row r="724" s="47" customFormat="1" x14ac:dyDescent="0.25"/>
    <row r="725" s="47" customFormat="1" x14ac:dyDescent="0.25"/>
    <row r="726" s="47" customFormat="1" x14ac:dyDescent="0.25"/>
    <row r="727" s="47" customFormat="1" x14ac:dyDescent="0.25"/>
    <row r="728" s="47" customFormat="1" x14ac:dyDescent="0.25"/>
    <row r="729" s="47" customFormat="1" x14ac:dyDescent="0.25"/>
    <row r="730" s="47" customFormat="1" x14ac:dyDescent="0.25"/>
    <row r="731" s="47" customFormat="1" x14ac:dyDescent="0.25"/>
    <row r="732" s="47" customFormat="1" x14ac:dyDescent="0.25"/>
    <row r="733" s="47" customFormat="1" x14ac:dyDescent="0.25"/>
    <row r="734" s="47" customFormat="1" x14ac:dyDescent="0.25"/>
    <row r="735" s="47" customFormat="1" x14ac:dyDescent="0.25"/>
    <row r="736" s="47" customFormat="1" x14ac:dyDescent="0.25"/>
    <row r="737" s="47" customFormat="1" x14ac:dyDescent="0.25"/>
    <row r="738" s="47" customFormat="1" x14ac:dyDescent="0.25"/>
    <row r="739" s="47" customFormat="1" x14ac:dyDescent="0.25"/>
    <row r="740" s="47" customFormat="1" x14ac:dyDescent="0.25"/>
    <row r="741" s="47" customFormat="1" x14ac:dyDescent="0.25"/>
    <row r="742" s="47" customFormat="1" x14ac:dyDescent="0.25"/>
    <row r="743" s="47" customFormat="1" x14ac:dyDescent="0.25"/>
    <row r="744" s="47" customFormat="1" x14ac:dyDescent="0.25"/>
    <row r="745" s="47" customFormat="1" x14ac:dyDescent="0.25"/>
    <row r="746" s="47" customFormat="1" x14ac:dyDescent="0.25"/>
    <row r="747" s="47" customFormat="1" x14ac:dyDescent="0.25"/>
    <row r="748" s="47" customFormat="1" x14ac:dyDescent="0.25"/>
    <row r="749" s="47" customFormat="1" x14ac:dyDescent="0.25"/>
    <row r="750" s="47" customFormat="1" x14ac:dyDescent="0.25"/>
    <row r="751" s="47" customFormat="1" x14ac:dyDescent="0.25"/>
    <row r="752" s="47" customFormat="1" x14ac:dyDescent="0.25"/>
    <row r="753" s="47" customFormat="1" x14ac:dyDescent="0.25"/>
    <row r="754" s="47" customFormat="1" x14ac:dyDescent="0.25"/>
    <row r="755" s="47" customFormat="1" x14ac:dyDescent="0.25"/>
    <row r="756" s="47" customFormat="1" x14ac:dyDescent="0.25"/>
    <row r="757" s="47" customFormat="1" x14ac:dyDescent="0.25"/>
    <row r="758" s="47" customFormat="1" x14ac:dyDescent="0.25"/>
    <row r="759" s="47" customFormat="1" x14ac:dyDescent="0.25"/>
    <row r="760" s="47" customFormat="1" x14ac:dyDescent="0.25"/>
    <row r="761" s="47" customFormat="1" x14ac:dyDescent="0.25"/>
    <row r="762" s="47" customFormat="1" x14ac:dyDescent="0.25"/>
    <row r="763" s="47" customFormat="1" x14ac:dyDescent="0.25"/>
    <row r="764" s="47" customFormat="1" x14ac:dyDescent="0.25"/>
    <row r="765" s="47" customFormat="1" x14ac:dyDescent="0.25"/>
    <row r="766" s="47" customFormat="1" x14ac:dyDescent="0.25"/>
    <row r="767" s="47" customFormat="1" x14ac:dyDescent="0.25"/>
    <row r="768" s="47" customFormat="1" x14ac:dyDescent="0.25"/>
    <row r="769" s="47" customFormat="1" x14ac:dyDescent="0.25"/>
    <row r="770" s="47" customFormat="1" x14ac:dyDescent="0.25"/>
    <row r="771" s="47" customFormat="1" x14ac:dyDescent="0.25"/>
    <row r="772" s="47" customFormat="1" x14ac:dyDescent="0.25"/>
    <row r="773" s="47" customFormat="1" x14ac:dyDescent="0.25"/>
    <row r="774" s="47" customFormat="1" x14ac:dyDescent="0.25"/>
    <row r="775" s="47" customFormat="1" x14ac:dyDescent="0.25"/>
    <row r="776" s="47" customFormat="1" x14ac:dyDescent="0.25"/>
    <row r="777" s="47" customFormat="1" x14ac:dyDescent="0.25"/>
    <row r="778" s="47" customFormat="1" x14ac:dyDescent="0.25"/>
    <row r="779" s="47" customFormat="1" x14ac:dyDescent="0.25"/>
    <row r="780" s="47" customFormat="1" x14ac:dyDescent="0.25"/>
    <row r="781" s="47" customFormat="1" x14ac:dyDescent="0.25"/>
    <row r="782" s="47" customFormat="1" x14ac:dyDescent="0.25"/>
    <row r="783" s="47" customFormat="1" x14ac:dyDescent="0.25"/>
    <row r="784" s="47" customFormat="1" x14ac:dyDescent="0.25"/>
    <row r="785" s="47" customFormat="1" x14ac:dyDescent="0.25"/>
    <row r="786" s="47" customFormat="1" x14ac:dyDescent="0.25"/>
    <row r="787" s="47" customFormat="1" x14ac:dyDescent="0.25"/>
    <row r="788" s="47" customFormat="1" x14ac:dyDescent="0.25"/>
    <row r="789" s="47" customFormat="1" x14ac:dyDescent="0.25"/>
    <row r="790" s="47" customFormat="1" x14ac:dyDescent="0.25"/>
    <row r="791" s="47" customFormat="1" x14ac:dyDescent="0.25"/>
    <row r="792" s="47" customFormat="1" x14ac:dyDescent="0.25"/>
    <row r="793" s="47" customFormat="1" x14ac:dyDescent="0.25"/>
    <row r="794" s="47" customFormat="1" x14ac:dyDescent="0.25"/>
    <row r="795" s="47" customFormat="1" x14ac:dyDescent="0.25"/>
    <row r="796" s="47" customFormat="1" x14ac:dyDescent="0.25"/>
    <row r="797" s="47" customFormat="1" x14ac:dyDescent="0.25"/>
    <row r="798" s="47" customFormat="1" x14ac:dyDescent="0.25"/>
    <row r="799" s="47" customFormat="1" x14ac:dyDescent="0.25"/>
    <row r="800" s="47" customFormat="1" x14ac:dyDescent="0.25"/>
    <row r="801" s="47" customFormat="1" x14ac:dyDescent="0.25"/>
    <row r="802" s="47" customFormat="1" x14ac:dyDescent="0.25"/>
    <row r="803" s="47" customFormat="1" x14ac:dyDescent="0.25"/>
    <row r="804" s="47" customFormat="1" x14ac:dyDescent="0.25"/>
    <row r="805" s="47" customFormat="1" x14ac:dyDescent="0.25"/>
    <row r="806" s="47" customFormat="1" x14ac:dyDescent="0.25"/>
    <row r="807" s="47" customFormat="1" x14ac:dyDescent="0.25"/>
    <row r="808" s="47" customFormat="1" x14ac:dyDescent="0.25"/>
    <row r="809" s="47" customFormat="1" x14ac:dyDescent="0.25"/>
    <row r="810" s="47" customFormat="1" x14ac:dyDescent="0.25"/>
    <row r="811" s="47" customFormat="1" x14ac:dyDescent="0.25"/>
    <row r="812" s="47" customFormat="1" x14ac:dyDescent="0.25"/>
    <row r="813" s="47" customFormat="1" x14ac:dyDescent="0.25"/>
    <row r="814" s="47" customFormat="1" x14ac:dyDescent="0.25"/>
    <row r="815" s="47" customFormat="1" x14ac:dyDescent="0.25"/>
    <row r="816" s="47" customFormat="1" x14ac:dyDescent="0.25"/>
    <row r="817" s="47" customFormat="1" x14ac:dyDescent="0.25"/>
    <row r="818" s="47" customFormat="1" x14ac:dyDescent="0.25"/>
    <row r="819" s="47" customFormat="1" x14ac:dyDescent="0.25"/>
    <row r="820" s="47" customFormat="1" x14ac:dyDescent="0.25"/>
    <row r="821" s="47" customFormat="1" x14ac:dyDescent="0.25"/>
    <row r="822" s="47" customFormat="1" x14ac:dyDescent="0.25"/>
    <row r="823" s="47" customFormat="1" x14ac:dyDescent="0.25"/>
    <row r="824" s="47" customFormat="1" x14ac:dyDescent="0.25"/>
    <row r="825" s="47" customFormat="1" x14ac:dyDescent="0.25"/>
    <row r="826" s="47" customFormat="1" x14ac:dyDescent="0.25"/>
    <row r="827" s="47" customFormat="1" x14ac:dyDescent="0.25"/>
    <row r="828" s="47" customFormat="1" x14ac:dyDescent="0.25"/>
    <row r="829" s="47" customFormat="1" x14ac:dyDescent="0.25"/>
    <row r="830" s="47" customFormat="1" x14ac:dyDescent="0.25"/>
    <row r="831" s="47" customFormat="1" x14ac:dyDescent="0.25"/>
    <row r="832" s="47" customFormat="1" x14ac:dyDescent="0.25"/>
    <row r="833" s="47" customFormat="1" x14ac:dyDescent="0.25"/>
    <row r="834" s="47" customFormat="1" x14ac:dyDescent="0.25"/>
    <row r="835" s="47" customFormat="1" x14ac:dyDescent="0.25"/>
    <row r="836" s="47" customFormat="1" x14ac:dyDescent="0.25"/>
    <row r="837" s="47" customFormat="1" x14ac:dyDescent="0.25"/>
    <row r="838" s="47" customFormat="1" x14ac:dyDescent="0.25"/>
    <row r="839" s="47" customFormat="1" x14ac:dyDescent="0.25"/>
    <row r="840" s="47" customFormat="1" x14ac:dyDescent="0.25"/>
    <row r="841" s="47" customFormat="1" x14ac:dyDescent="0.25"/>
    <row r="842" s="47" customFormat="1" x14ac:dyDescent="0.25"/>
    <row r="843" s="47" customFormat="1" x14ac:dyDescent="0.25"/>
    <row r="844" s="47" customFormat="1" x14ac:dyDescent="0.25"/>
    <row r="845" s="47" customFormat="1" x14ac:dyDescent="0.25"/>
    <row r="846" s="47" customFormat="1" x14ac:dyDescent="0.25"/>
    <row r="847" s="47" customFormat="1" x14ac:dyDescent="0.25"/>
    <row r="848" s="47" customFormat="1" x14ac:dyDescent="0.25"/>
    <row r="849" s="47" customFormat="1" x14ac:dyDescent="0.25"/>
    <row r="850" s="47" customFormat="1" x14ac:dyDescent="0.25"/>
    <row r="851" s="47" customFormat="1" x14ac:dyDescent="0.25"/>
    <row r="852" s="47" customFormat="1" x14ac:dyDescent="0.25"/>
    <row r="853" s="47" customFormat="1" x14ac:dyDescent="0.25"/>
    <row r="854" s="47" customFormat="1" x14ac:dyDescent="0.25"/>
    <row r="855" s="47" customFormat="1" x14ac:dyDescent="0.25"/>
    <row r="856" s="47" customFormat="1" x14ac:dyDescent="0.25"/>
    <row r="857" s="47" customFormat="1" x14ac:dyDescent="0.25"/>
    <row r="858" s="47" customFormat="1" x14ac:dyDescent="0.25"/>
    <row r="859" s="47" customFormat="1" x14ac:dyDescent="0.25"/>
    <row r="860" s="47" customFormat="1" x14ac:dyDescent="0.25"/>
    <row r="861" s="47" customFormat="1" x14ac:dyDescent="0.25"/>
    <row r="862" s="47" customFormat="1" x14ac:dyDescent="0.25"/>
    <row r="863" s="47" customFormat="1" x14ac:dyDescent="0.25"/>
    <row r="864" s="47" customFormat="1" x14ac:dyDescent="0.25"/>
    <row r="865" s="47" customFormat="1" x14ac:dyDescent="0.25"/>
    <row r="866" s="47" customFormat="1" x14ac:dyDescent="0.25"/>
    <row r="867" s="47" customFormat="1" x14ac:dyDescent="0.25"/>
    <row r="868" s="47" customFormat="1" x14ac:dyDescent="0.25"/>
    <row r="869" s="47" customFormat="1" x14ac:dyDescent="0.25"/>
    <row r="870" s="47" customFormat="1" x14ac:dyDescent="0.25"/>
    <row r="871" s="47" customFormat="1" x14ac:dyDescent="0.25"/>
    <row r="872" s="47" customFormat="1" x14ac:dyDescent="0.25"/>
    <row r="873" s="47" customFormat="1" x14ac:dyDescent="0.25"/>
    <row r="874" s="47" customFormat="1" x14ac:dyDescent="0.25"/>
    <row r="875" s="47" customFormat="1" x14ac:dyDescent="0.25"/>
    <row r="876" s="47" customFormat="1" x14ac:dyDescent="0.25"/>
    <row r="877" s="47" customFormat="1" x14ac:dyDescent="0.25"/>
    <row r="878" s="47" customFormat="1" x14ac:dyDescent="0.25"/>
    <row r="879" s="47" customFormat="1" x14ac:dyDescent="0.25"/>
    <row r="880" s="47" customFormat="1" x14ac:dyDescent="0.25"/>
    <row r="881" s="47" customFormat="1" x14ac:dyDescent="0.25"/>
    <row r="882" s="47" customFormat="1" x14ac:dyDescent="0.25"/>
    <row r="883" s="47" customFormat="1" x14ac:dyDescent="0.25"/>
    <row r="884" s="47" customFormat="1" x14ac:dyDescent="0.25"/>
    <row r="885" s="47" customFormat="1" x14ac:dyDescent="0.25"/>
    <row r="886" s="47" customFormat="1" x14ac:dyDescent="0.25"/>
    <row r="887" s="47" customFormat="1" x14ac:dyDescent="0.25"/>
    <row r="888" s="47" customFormat="1" x14ac:dyDescent="0.25"/>
    <row r="889" s="47" customFormat="1" x14ac:dyDescent="0.25"/>
    <row r="890" s="47" customFormat="1" x14ac:dyDescent="0.25"/>
    <row r="891" s="47" customFormat="1" x14ac:dyDescent="0.25"/>
    <row r="892" s="47" customFormat="1" x14ac:dyDescent="0.25"/>
    <row r="893" s="47" customFormat="1" x14ac:dyDescent="0.25"/>
    <row r="894" s="47" customFormat="1" x14ac:dyDescent="0.25"/>
    <row r="895" s="47" customFormat="1" x14ac:dyDescent="0.25"/>
    <row r="896" s="47" customFormat="1" x14ac:dyDescent="0.25"/>
    <row r="897" s="47" customFormat="1" x14ac:dyDescent="0.25"/>
    <row r="898" s="47" customFormat="1" x14ac:dyDescent="0.25"/>
    <row r="899" s="47" customFormat="1" x14ac:dyDescent="0.25"/>
    <row r="900" s="47" customFormat="1" x14ac:dyDescent="0.25"/>
    <row r="901" s="47" customFormat="1" x14ac:dyDescent="0.25"/>
    <row r="902" s="47" customFormat="1" x14ac:dyDescent="0.25"/>
    <row r="903" s="47" customFormat="1" x14ac:dyDescent="0.25"/>
    <row r="904" s="47" customFormat="1" x14ac:dyDescent="0.25"/>
    <row r="905" s="47" customFormat="1" x14ac:dyDescent="0.25"/>
    <row r="906" s="47" customFormat="1" x14ac:dyDescent="0.25"/>
    <row r="907" s="47" customFormat="1" x14ac:dyDescent="0.25"/>
    <row r="908" s="47" customFormat="1" x14ac:dyDescent="0.25"/>
    <row r="909" s="47" customFormat="1" x14ac:dyDescent="0.25"/>
    <row r="910" s="47" customFormat="1" x14ac:dyDescent="0.25"/>
    <row r="911" s="47" customFormat="1" x14ac:dyDescent="0.25"/>
    <row r="912" s="47" customFormat="1" x14ac:dyDescent="0.25"/>
    <row r="913" s="47" customFormat="1" x14ac:dyDescent="0.25"/>
    <row r="914" s="47" customFormat="1" x14ac:dyDescent="0.25"/>
    <row r="915" s="47" customFormat="1" x14ac:dyDescent="0.25"/>
    <row r="916" s="47" customFormat="1" x14ac:dyDescent="0.25"/>
    <row r="917" s="47" customFormat="1" x14ac:dyDescent="0.25"/>
    <row r="918" s="47" customFormat="1" x14ac:dyDescent="0.25"/>
    <row r="919" s="47" customFormat="1" x14ac:dyDescent="0.25"/>
    <row r="920" s="47" customFormat="1" x14ac:dyDescent="0.25"/>
    <row r="921" s="47" customFormat="1" x14ac:dyDescent="0.25"/>
    <row r="922" s="47" customFormat="1" x14ac:dyDescent="0.25"/>
    <row r="923" s="47" customFormat="1" x14ac:dyDescent="0.25"/>
    <row r="924" s="47" customFormat="1" x14ac:dyDescent="0.25"/>
    <row r="925" s="47" customFormat="1" x14ac:dyDescent="0.25"/>
    <row r="926" s="47" customFormat="1" x14ac:dyDescent="0.25"/>
    <row r="927" s="47" customFormat="1" x14ac:dyDescent="0.25"/>
    <row r="928" s="47" customFormat="1" x14ac:dyDescent="0.25"/>
    <row r="929" s="47" customFormat="1" x14ac:dyDescent="0.25"/>
    <row r="930" s="47" customFormat="1" x14ac:dyDescent="0.25"/>
    <row r="931" s="47" customFormat="1" x14ac:dyDescent="0.25"/>
    <row r="932" s="47" customFormat="1" x14ac:dyDescent="0.25"/>
    <row r="933" s="47" customFormat="1" x14ac:dyDescent="0.25"/>
    <row r="934" s="47" customFormat="1" x14ac:dyDescent="0.25"/>
    <row r="935" s="47" customFormat="1" x14ac:dyDescent="0.25"/>
    <row r="936" s="47" customFormat="1" x14ac:dyDescent="0.25"/>
    <row r="937" s="47" customFormat="1" x14ac:dyDescent="0.25"/>
    <row r="938" s="47" customFormat="1" x14ac:dyDescent="0.25"/>
    <row r="939" s="47" customFormat="1" x14ac:dyDescent="0.25"/>
    <row r="940" s="47" customFormat="1" x14ac:dyDescent="0.25"/>
    <row r="941" s="47" customFormat="1" x14ac:dyDescent="0.25"/>
    <row r="942" s="47" customFormat="1" x14ac:dyDescent="0.25"/>
    <row r="943" s="47" customFormat="1" x14ac:dyDescent="0.25"/>
    <row r="944" s="47" customFormat="1" x14ac:dyDescent="0.25"/>
    <row r="945" s="47" customFormat="1" x14ac:dyDescent="0.25"/>
    <row r="946" s="47" customFormat="1" x14ac:dyDescent="0.25"/>
    <row r="947" s="47" customFormat="1" x14ac:dyDescent="0.25"/>
    <row r="948" s="47" customFormat="1" x14ac:dyDescent="0.25"/>
    <row r="949" s="47" customFormat="1" x14ac:dyDescent="0.25"/>
    <row r="950" s="47" customFormat="1" x14ac:dyDescent="0.25"/>
    <row r="951" s="47" customFormat="1" x14ac:dyDescent="0.25"/>
    <row r="952" s="47" customFormat="1" x14ac:dyDescent="0.25"/>
    <row r="953" s="47" customFormat="1" x14ac:dyDescent="0.25"/>
    <row r="954" s="47" customFormat="1" x14ac:dyDescent="0.25"/>
    <row r="955" s="47" customFormat="1" x14ac:dyDescent="0.25"/>
    <row r="956" s="47" customFormat="1" x14ac:dyDescent="0.25"/>
    <row r="957" s="47" customFormat="1" x14ac:dyDescent="0.25"/>
    <row r="958" s="47" customFormat="1" x14ac:dyDescent="0.25"/>
    <row r="959" s="47" customFormat="1" x14ac:dyDescent="0.25"/>
    <row r="960" s="47" customFormat="1" x14ac:dyDescent="0.25"/>
    <row r="961" s="47" customFormat="1" x14ac:dyDescent="0.25"/>
    <row r="962" s="47" customFormat="1" x14ac:dyDescent="0.25"/>
    <row r="963" s="47" customFormat="1" x14ac:dyDescent="0.25"/>
    <row r="964" s="47" customFormat="1" x14ac:dyDescent="0.25"/>
    <row r="965" s="47" customFormat="1" x14ac:dyDescent="0.25"/>
    <row r="966" s="47" customFormat="1" x14ac:dyDescent="0.25"/>
    <row r="967" s="47" customFormat="1" x14ac:dyDescent="0.25"/>
    <row r="968" s="47" customFormat="1" x14ac:dyDescent="0.25"/>
    <row r="969" s="47" customFormat="1" x14ac:dyDescent="0.25"/>
    <row r="970" s="47" customFormat="1" x14ac:dyDescent="0.25"/>
    <row r="971" s="47" customFormat="1" x14ac:dyDescent="0.25"/>
    <row r="972" s="47" customFormat="1" x14ac:dyDescent="0.25"/>
    <row r="973" s="47" customFormat="1" x14ac:dyDescent="0.25"/>
    <row r="974" s="47" customFormat="1" x14ac:dyDescent="0.25"/>
    <row r="975" s="47" customFormat="1" x14ac:dyDescent="0.25"/>
    <row r="976" s="47" customFormat="1" x14ac:dyDescent="0.25"/>
    <row r="977" s="47" customFormat="1" x14ac:dyDescent="0.25"/>
    <row r="978" s="47" customFormat="1" x14ac:dyDescent="0.25"/>
    <row r="979" s="47" customFormat="1" x14ac:dyDescent="0.25"/>
    <row r="980" s="47" customFormat="1" x14ac:dyDescent="0.25"/>
    <row r="981" s="47" customFormat="1" x14ac:dyDescent="0.25"/>
    <row r="982" s="47" customFormat="1" x14ac:dyDescent="0.25"/>
    <row r="983" s="47" customFormat="1" x14ac:dyDescent="0.25"/>
    <row r="984" s="47" customFormat="1" x14ac:dyDescent="0.25"/>
    <row r="985" s="47" customFormat="1" x14ac:dyDescent="0.25"/>
    <row r="986" s="47" customFormat="1" x14ac:dyDescent="0.25"/>
    <row r="987" s="47" customFormat="1" x14ac:dyDescent="0.25"/>
    <row r="988" s="47" customFormat="1" x14ac:dyDescent="0.25"/>
    <row r="989" s="47" customFormat="1" x14ac:dyDescent="0.25"/>
    <row r="990" s="47" customFormat="1" x14ac:dyDescent="0.25"/>
    <row r="991" s="47" customFormat="1" x14ac:dyDescent="0.25"/>
    <row r="992" s="47" customFormat="1" x14ac:dyDescent="0.25"/>
    <row r="993" s="47" customFormat="1" x14ac:dyDescent="0.25"/>
    <row r="994" s="47" customFormat="1" x14ac:dyDescent="0.25"/>
    <row r="995" s="47" customFormat="1" x14ac:dyDescent="0.25"/>
    <row r="996" s="47" customFormat="1" x14ac:dyDescent="0.25"/>
    <row r="997" s="47" customFormat="1" x14ac:dyDescent="0.25"/>
    <row r="998" s="47" customFormat="1" x14ac:dyDescent="0.25"/>
    <row r="999" s="47" customFormat="1" x14ac:dyDescent="0.25"/>
    <row r="1000" s="47" customFormat="1" x14ac:dyDescent="0.25"/>
    <row r="1001" s="47" customFormat="1" x14ac:dyDescent="0.25"/>
    <row r="1002" s="47" customFormat="1" x14ac:dyDescent="0.25"/>
    <row r="1003" s="47" customFormat="1" x14ac:dyDescent="0.25"/>
    <row r="1004" s="47" customFormat="1" x14ac:dyDescent="0.25"/>
    <row r="1005" s="47" customFormat="1" x14ac:dyDescent="0.25"/>
    <row r="1006" s="47" customFormat="1" x14ac:dyDescent="0.25"/>
    <row r="1007" s="47" customFormat="1" x14ac:dyDescent="0.25"/>
    <row r="1008" s="47" customFormat="1" x14ac:dyDescent="0.25"/>
    <row r="1009" s="47" customFormat="1" x14ac:dyDescent="0.25"/>
    <row r="1010" s="47" customFormat="1" x14ac:dyDescent="0.25"/>
    <row r="1011" s="47" customFormat="1" x14ac:dyDescent="0.25"/>
    <row r="1012" s="47" customFormat="1" x14ac:dyDescent="0.25"/>
    <row r="1013" s="47" customFormat="1" x14ac:dyDescent="0.25"/>
    <row r="1014" s="47" customFormat="1" x14ac:dyDescent="0.25"/>
    <row r="1015" s="47" customFormat="1" x14ac:dyDescent="0.25"/>
    <row r="1016" s="47" customFormat="1" x14ac:dyDescent="0.25"/>
    <row r="1017" s="47" customFormat="1" x14ac:dyDescent="0.25"/>
    <row r="1018" s="47" customFormat="1" x14ac:dyDescent="0.25"/>
    <row r="1019" s="47" customFormat="1" x14ac:dyDescent="0.25"/>
    <row r="1020" s="47" customFormat="1" x14ac:dyDescent="0.25"/>
    <row r="1021" s="47" customFormat="1" x14ac:dyDescent="0.25"/>
    <row r="1022" s="47" customFormat="1" x14ac:dyDescent="0.25"/>
    <row r="1023" s="47" customFormat="1" x14ac:dyDescent="0.25"/>
    <row r="1024" s="47" customFormat="1" x14ac:dyDescent="0.25"/>
    <row r="1025" s="47" customFormat="1" x14ac:dyDescent="0.25"/>
    <row r="1026" s="47" customFormat="1" x14ac:dyDescent="0.25"/>
    <row r="1027" s="47" customFormat="1" x14ac:dyDescent="0.25"/>
    <row r="1028" s="47" customFormat="1" x14ac:dyDescent="0.25"/>
    <row r="1029" s="47" customFormat="1" x14ac:dyDescent="0.25"/>
    <row r="1030" s="47" customFormat="1" x14ac:dyDescent="0.25"/>
    <row r="1031" s="47" customFormat="1" x14ac:dyDescent="0.25"/>
    <row r="1032" s="47" customFormat="1" x14ac:dyDescent="0.25"/>
    <row r="1033" s="47" customFormat="1" x14ac:dyDescent="0.25"/>
    <row r="1034" s="47" customFormat="1" x14ac:dyDescent="0.25"/>
    <row r="1035" s="47" customFormat="1" x14ac:dyDescent="0.25"/>
    <row r="1036" s="47" customFormat="1" x14ac:dyDescent="0.25"/>
    <row r="1037" s="47" customFormat="1" x14ac:dyDescent="0.25"/>
    <row r="1038" s="47" customFormat="1" x14ac:dyDescent="0.25"/>
    <row r="1039" s="47" customFormat="1" x14ac:dyDescent="0.25"/>
    <row r="1040" s="47" customFormat="1" x14ac:dyDescent="0.25"/>
    <row r="1041" s="47" customFormat="1" x14ac:dyDescent="0.25"/>
    <row r="1042" s="47" customFormat="1" x14ac:dyDescent="0.25"/>
    <row r="1043" s="47" customFormat="1" x14ac:dyDescent="0.25"/>
    <row r="1044" s="47" customFormat="1" x14ac:dyDescent="0.25"/>
    <row r="1045" s="47" customFormat="1" x14ac:dyDescent="0.25"/>
    <row r="1046" s="47" customFormat="1" x14ac:dyDescent="0.25"/>
    <row r="1047" s="47" customFormat="1" x14ac:dyDescent="0.25"/>
    <row r="1048" s="47" customFormat="1" x14ac:dyDescent="0.25"/>
    <row r="1049" s="47" customFormat="1" x14ac:dyDescent="0.25"/>
    <row r="1050" s="47" customFormat="1" x14ac:dyDescent="0.25"/>
    <row r="1051" s="47" customFormat="1" x14ac:dyDescent="0.25"/>
    <row r="1052" s="47" customFormat="1" x14ac:dyDescent="0.25"/>
    <row r="1053" s="47" customFormat="1" x14ac:dyDescent="0.25"/>
    <row r="1054" s="47" customFormat="1" x14ac:dyDescent="0.25"/>
    <row r="1055" s="47" customFormat="1" x14ac:dyDescent="0.25"/>
    <row r="1056" s="47" customFormat="1" x14ac:dyDescent="0.25"/>
    <row r="1057" s="47" customFormat="1" x14ac:dyDescent="0.25"/>
    <row r="1058" s="47" customFormat="1" x14ac:dyDescent="0.25"/>
    <row r="1059" s="47" customFormat="1" x14ac:dyDescent="0.25"/>
    <row r="1060" s="47" customFormat="1" x14ac:dyDescent="0.25"/>
    <row r="1061" s="47" customFormat="1" x14ac:dyDescent="0.25"/>
    <row r="1062" s="47" customFormat="1" x14ac:dyDescent="0.25"/>
    <row r="1063" s="47" customFormat="1" x14ac:dyDescent="0.25"/>
    <row r="1064" s="47" customFormat="1" x14ac:dyDescent="0.25"/>
    <row r="1065" s="47" customFormat="1" x14ac:dyDescent="0.25"/>
    <row r="1066" s="47" customFormat="1" x14ac:dyDescent="0.25"/>
    <row r="1067" s="47" customFormat="1" x14ac:dyDescent="0.25"/>
    <row r="1068" s="47" customFormat="1" x14ac:dyDescent="0.25"/>
    <row r="1069" s="47" customFormat="1" x14ac:dyDescent="0.25"/>
    <row r="1070" s="47" customFormat="1" x14ac:dyDescent="0.25"/>
    <row r="1071" s="47" customFormat="1" x14ac:dyDescent="0.25"/>
    <row r="1072" s="47" customFormat="1" x14ac:dyDescent="0.25"/>
    <row r="1073" s="47" customFormat="1" x14ac:dyDescent="0.25"/>
    <row r="1074" s="47" customFormat="1" x14ac:dyDescent="0.25"/>
    <row r="1075" s="47" customFormat="1" x14ac:dyDescent="0.25"/>
    <row r="1076" s="47" customFormat="1" x14ac:dyDescent="0.25"/>
    <row r="1077" s="47" customFormat="1" x14ac:dyDescent="0.25"/>
    <row r="1078" s="47" customFormat="1" x14ac:dyDescent="0.25"/>
    <row r="1079" s="47" customFormat="1" x14ac:dyDescent="0.25"/>
    <row r="1080" s="47" customFormat="1" x14ac:dyDescent="0.25"/>
    <row r="1081" s="47" customFormat="1" x14ac:dyDescent="0.25"/>
    <row r="1082" s="47" customFormat="1" x14ac:dyDescent="0.25"/>
    <row r="1083" s="47" customFormat="1" x14ac:dyDescent="0.25"/>
    <row r="1084" s="47" customFormat="1" x14ac:dyDescent="0.25"/>
    <row r="1085" s="47" customFormat="1" x14ac:dyDescent="0.25"/>
    <row r="1086" s="47" customFormat="1" x14ac:dyDescent="0.25"/>
    <row r="1087" s="47" customFormat="1" x14ac:dyDescent="0.25"/>
    <row r="1088" s="47" customFormat="1" x14ac:dyDescent="0.25"/>
    <row r="1089" s="47" customFormat="1" x14ac:dyDescent="0.25"/>
    <row r="1090" s="47" customFormat="1" x14ac:dyDescent="0.25"/>
    <row r="1091" s="47" customFormat="1" x14ac:dyDescent="0.25"/>
    <row r="1092" s="47" customFormat="1" x14ac:dyDescent="0.25"/>
    <row r="1093" s="47" customFormat="1" x14ac:dyDescent="0.25"/>
    <row r="1094" s="47" customFormat="1" x14ac:dyDescent="0.25"/>
    <row r="1095" s="47" customFormat="1" x14ac:dyDescent="0.25"/>
    <row r="1096" s="47" customFormat="1" x14ac:dyDescent="0.25"/>
    <row r="1097" s="47" customFormat="1" x14ac:dyDescent="0.25"/>
    <row r="1098" s="47" customFormat="1" x14ac:dyDescent="0.25"/>
    <row r="1099" s="47" customFormat="1" x14ac:dyDescent="0.25"/>
    <row r="1100" s="47" customFormat="1" x14ac:dyDescent="0.25"/>
    <row r="1101" s="47" customFormat="1" x14ac:dyDescent="0.25"/>
    <row r="1102" s="47" customFormat="1" x14ac:dyDescent="0.25"/>
    <row r="1103" s="47" customFormat="1" x14ac:dyDescent="0.25"/>
    <row r="1104" s="47" customFormat="1" x14ac:dyDescent="0.25"/>
    <row r="1105" s="47" customFormat="1" x14ac:dyDescent="0.25"/>
    <row r="1106" s="47" customFormat="1" x14ac:dyDescent="0.25"/>
    <row r="1107" s="47" customFormat="1" x14ac:dyDescent="0.25"/>
    <row r="1108" s="47" customFormat="1" x14ac:dyDescent="0.25"/>
    <row r="1109" s="47" customFormat="1" x14ac:dyDescent="0.25"/>
    <row r="1110" s="47" customFormat="1" x14ac:dyDescent="0.25"/>
    <row r="1111" s="47" customFormat="1" x14ac:dyDescent="0.25"/>
    <row r="1112" s="47" customFormat="1" x14ac:dyDescent="0.25"/>
    <row r="1113" s="47" customFormat="1" x14ac:dyDescent="0.25"/>
    <row r="1114" s="47" customFormat="1" x14ac:dyDescent="0.25"/>
    <row r="1115" s="47" customFormat="1" x14ac:dyDescent="0.25"/>
    <row r="1116" s="47" customFormat="1" x14ac:dyDescent="0.25"/>
    <row r="1117" s="47" customFormat="1" x14ac:dyDescent="0.25"/>
    <row r="1118" s="47" customFormat="1" x14ac:dyDescent="0.25"/>
    <row r="1119" s="47" customFormat="1" x14ac:dyDescent="0.25"/>
    <row r="1120" s="47" customFormat="1" x14ac:dyDescent="0.25"/>
    <row r="1121" s="47" customFormat="1" x14ac:dyDescent="0.25"/>
    <row r="1122" s="47" customFormat="1" x14ac:dyDescent="0.25"/>
    <row r="1123" s="47" customFormat="1" x14ac:dyDescent="0.25"/>
    <row r="1124" s="47" customFormat="1" x14ac:dyDescent="0.25"/>
    <row r="1125" s="47" customFormat="1" x14ac:dyDescent="0.25"/>
    <row r="1126" s="47" customFormat="1" x14ac:dyDescent="0.25"/>
    <row r="1127" s="47" customFormat="1" x14ac:dyDescent="0.25"/>
    <row r="1128" s="47" customFormat="1" x14ac:dyDescent="0.25"/>
    <row r="1129" s="47" customFormat="1" x14ac:dyDescent="0.25"/>
    <row r="1130" s="47" customFormat="1" x14ac:dyDescent="0.25"/>
    <row r="1131" s="47" customFormat="1" x14ac:dyDescent="0.25"/>
    <row r="1132" s="47" customFormat="1" x14ac:dyDescent="0.25"/>
    <row r="1133" s="47" customFormat="1" x14ac:dyDescent="0.25"/>
    <row r="1134" s="47" customFormat="1" x14ac:dyDescent="0.25"/>
    <row r="1135" s="47" customFormat="1" x14ac:dyDescent="0.25"/>
    <row r="1136" s="47" customFormat="1" x14ac:dyDescent="0.25"/>
    <row r="1137" s="47" customFormat="1" x14ac:dyDescent="0.25"/>
    <row r="1138" s="47" customFormat="1" x14ac:dyDescent="0.25"/>
    <row r="1139" s="47" customFormat="1" x14ac:dyDescent="0.25"/>
    <row r="1140" s="47" customFormat="1" x14ac:dyDescent="0.25"/>
    <row r="1141" s="47" customFormat="1" x14ac:dyDescent="0.25"/>
    <row r="1142" s="47" customFormat="1" x14ac:dyDescent="0.25"/>
    <row r="1143" s="47" customFormat="1" x14ac:dyDescent="0.25"/>
    <row r="1144" s="47" customFormat="1" x14ac:dyDescent="0.25"/>
    <row r="1145" s="47" customFormat="1" x14ac:dyDescent="0.25"/>
    <row r="1146" s="47" customFormat="1" x14ac:dyDescent="0.25"/>
    <row r="1147" s="47" customFormat="1" x14ac:dyDescent="0.25"/>
    <row r="1148" s="47" customFormat="1" x14ac:dyDescent="0.25"/>
    <row r="1149" s="47" customFormat="1" x14ac:dyDescent="0.25"/>
    <row r="1150" s="47" customFormat="1" x14ac:dyDescent="0.25"/>
    <row r="1151" s="47" customFormat="1" x14ac:dyDescent="0.25"/>
    <row r="1152" s="47" customFormat="1" x14ac:dyDescent="0.25"/>
    <row r="1153" s="47" customFormat="1" x14ac:dyDescent="0.25"/>
    <row r="1154" s="47" customFormat="1" x14ac:dyDescent="0.25"/>
    <row r="1155" s="47" customFormat="1" x14ac:dyDescent="0.25"/>
    <row r="1156" s="47" customFormat="1" x14ac:dyDescent="0.25"/>
    <row r="1157" s="47" customFormat="1" x14ac:dyDescent="0.25"/>
    <row r="1158" s="47" customFormat="1" x14ac:dyDescent="0.25"/>
    <row r="1159" s="47" customFormat="1" x14ac:dyDescent="0.25"/>
    <row r="1160" s="47" customFormat="1" x14ac:dyDescent="0.25"/>
    <row r="1161" s="47" customFormat="1" x14ac:dyDescent="0.25"/>
    <row r="1162" s="47" customFormat="1" x14ac:dyDescent="0.25"/>
    <row r="1163" s="47" customFormat="1" x14ac:dyDescent="0.25"/>
    <row r="1164" s="47" customFormat="1" x14ac:dyDescent="0.25"/>
    <row r="1165" s="47" customFormat="1" x14ac:dyDescent="0.25"/>
    <row r="1166" s="47" customFormat="1" x14ac:dyDescent="0.25"/>
    <row r="1167" s="47" customFormat="1" x14ac:dyDescent="0.25"/>
    <row r="1168" s="47" customFormat="1" x14ac:dyDescent="0.25"/>
    <row r="1169" s="47" customFormat="1" x14ac:dyDescent="0.25"/>
    <row r="1170" s="47" customFormat="1" x14ac:dyDescent="0.25"/>
    <row r="1171" s="47" customFormat="1" x14ac:dyDescent="0.25"/>
    <row r="1172" s="47" customFormat="1" x14ac:dyDescent="0.25"/>
    <row r="1173" s="47" customFormat="1" x14ac:dyDescent="0.25"/>
    <row r="1174" s="47" customFormat="1" x14ac:dyDescent="0.25"/>
    <row r="1175" s="47" customFormat="1" x14ac:dyDescent="0.25"/>
    <row r="1176" s="47" customFormat="1" x14ac:dyDescent="0.25"/>
    <row r="1177" s="47" customFormat="1" x14ac:dyDescent="0.25"/>
    <row r="1178" s="47" customFormat="1" x14ac:dyDescent="0.25"/>
    <row r="1179" s="47" customFormat="1" x14ac:dyDescent="0.25"/>
    <row r="1180" s="47" customFormat="1" x14ac:dyDescent="0.25"/>
    <row r="1181" s="47" customFormat="1" x14ac:dyDescent="0.25"/>
    <row r="1182" s="47" customFormat="1" x14ac:dyDescent="0.25"/>
    <row r="1183" s="47" customFormat="1" x14ac:dyDescent="0.25"/>
    <row r="1184" s="47" customFormat="1" x14ac:dyDescent="0.25"/>
    <row r="1185" s="47" customFormat="1" x14ac:dyDescent="0.25"/>
    <row r="1186" s="47" customFormat="1" x14ac:dyDescent="0.25"/>
    <row r="1187" s="47" customFormat="1" x14ac:dyDescent="0.25"/>
    <row r="1188" s="47" customFormat="1" x14ac:dyDescent="0.25"/>
    <row r="1189" s="47" customFormat="1" x14ac:dyDescent="0.25"/>
    <row r="1190" s="47" customFormat="1" x14ac:dyDescent="0.25"/>
    <row r="1191" s="47" customFormat="1" x14ac:dyDescent="0.25"/>
    <row r="1192" s="47" customFormat="1" x14ac:dyDescent="0.25"/>
    <row r="1193" s="47" customFormat="1" x14ac:dyDescent="0.25"/>
    <row r="1194" s="47" customFormat="1" x14ac:dyDescent="0.25"/>
    <row r="1195" s="47" customFormat="1" x14ac:dyDescent="0.25"/>
    <row r="1196" s="47" customFormat="1" x14ac:dyDescent="0.25"/>
    <row r="1197" s="47" customFormat="1" x14ac:dyDescent="0.25"/>
    <row r="1198" s="47" customFormat="1" x14ac:dyDescent="0.25"/>
    <row r="1199" s="47" customFormat="1" x14ac:dyDescent="0.25"/>
    <row r="1200" s="47" customFormat="1" x14ac:dyDescent="0.25"/>
    <row r="1201" s="47" customFormat="1" x14ac:dyDescent="0.25"/>
    <row r="1202" s="47" customFormat="1" x14ac:dyDescent="0.25"/>
    <row r="1203" s="47" customFormat="1" x14ac:dyDescent="0.25"/>
    <row r="1204" s="47" customFormat="1" x14ac:dyDescent="0.25"/>
    <row r="1205" s="47" customFormat="1" x14ac:dyDescent="0.25"/>
    <row r="1206" s="47" customFormat="1" x14ac:dyDescent="0.25"/>
    <row r="1207" s="47" customFormat="1" x14ac:dyDescent="0.25"/>
    <row r="1208" s="47" customFormat="1" x14ac:dyDescent="0.25"/>
    <row r="1209" s="47" customFormat="1" x14ac:dyDescent="0.25"/>
    <row r="1210" s="47" customFormat="1" x14ac:dyDescent="0.25"/>
    <row r="1211" s="47" customFormat="1" x14ac:dyDescent="0.25"/>
    <row r="1212" s="47" customFormat="1" x14ac:dyDescent="0.25"/>
    <row r="1213" s="47" customFormat="1" x14ac:dyDescent="0.25"/>
    <row r="1214" s="47" customFormat="1" x14ac:dyDescent="0.25"/>
    <row r="1215" s="47" customFormat="1" x14ac:dyDescent="0.25"/>
    <row r="1216" s="47" customFormat="1" x14ac:dyDescent="0.25"/>
    <row r="1217" s="47" customFormat="1" x14ac:dyDescent="0.25"/>
    <row r="1218" s="47" customFormat="1" x14ac:dyDescent="0.25"/>
    <row r="1219" s="47" customFormat="1" x14ac:dyDescent="0.25"/>
    <row r="1220" s="47" customFormat="1" x14ac:dyDescent="0.25"/>
    <row r="1221" s="47" customFormat="1" x14ac:dyDescent="0.25"/>
    <row r="1222" s="47" customFormat="1" x14ac:dyDescent="0.25"/>
    <row r="1223" s="47" customFormat="1" x14ac:dyDescent="0.25"/>
    <row r="1224" s="47" customFormat="1" x14ac:dyDescent="0.25"/>
    <row r="1225" s="47" customFormat="1" x14ac:dyDescent="0.25"/>
    <row r="1226" s="47" customFormat="1" x14ac:dyDescent="0.25"/>
    <row r="1227" s="47" customFormat="1" x14ac:dyDescent="0.25"/>
    <row r="1228" s="47" customFormat="1" x14ac:dyDescent="0.25"/>
    <row r="1229" s="47" customFormat="1" x14ac:dyDescent="0.25"/>
    <row r="1230" s="47" customFormat="1" x14ac:dyDescent="0.25"/>
    <row r="1231" s="47" customFormat="1" x14ac:dyDescent="0.25"/>
    <row r="1232" s="47" customFormat="1" x14ac:dyDescent="0.25"/>
    <row r="1233" s="47" customFormat="1" x14ac:dyDescent="0.25"/>
    <row r="1234" s="47" customFormat="1" x14ac:dyDescent="0.25"/>
    <row r="1235" s="47" customFormat="1" x14ac:dyDescent="0.25"/>
    <row r="1236" s="47" customFormat="1" x14ac:dyDescent="0.25"/>
    <row r="1237" s="47" customFormat="1" x14ac:dyDescent="0.25"/>
    <row r="1238" s="47" customFormat="1" x14ac:dyDescent="0.25"/>
    <row r="1239" s="47" customFormat="1" x14ac:dyDescent="0.25"/>
    <row r="1240" s="47" customFormat="1" x14ac:dyDescent="0.25"/>
    <row r="1241" s="47" customFormat="1" x14ac:dyDescent="0.25"/>
    <row r="1242" s="47" customFormat="1" x14ac:dyDescent="0.25"/>
    <row r="1243" s="47" customFormat="1" x14ac:dyDescent="0.25"/>
    <row r="1244" s="47" customFormat="1" x14ac:dyDescent="0.25"/>
    <row r="1245" s="47" customFormat="1" x14ac:dyDescent="0.25"/>
    <row r="1246" s="47" customFormat="1" x14ac:dyDescent="0.25"/>
    <row r="1247" s="47" customFormat="1" x14ac:dyDescent="0.25"/>
    <row r="1248" s="47" customFormat="1" x14ac:dyDescent="0.25"/>
    <row r="1249" s="47" customFormat="1" x14ac:dyDescent="0.25"/>
    <row r="1250" s="47" customFormat="1" x14ac:dyDescent="0.25"/>
    <row r="1251" s="47" customFormat="1" x14ac:dyDescent="0.25"/>
    <row r="1252" s="47" customFormat="1" x14ac:dyDescent="0.25"/>
    <row r="1253" s="47" customFormat="1" x14ac:dyDescent="0.25"/>
    <row r="1254" s="47" customFormat="1" x14ac:dyDescent="0.25"/>
    <row r="1255" s="47" customFormat="1" x14ac:dyDescent="0.25"/>
    <row r="1256" s="47" customFormat="1" x14ac:dyDescent="0.25"/>
    <row r="1257" s="47" customFormat="1" x14ac:dyDescent="0.25"/>
    <row r="1258" s="47" customFormat="1" x14ac:dyDescent="0.25"/>
    <row r="1259" s="47" customFormat="1" x14ac:dyDescent="0.25"/>
    <row r="1260" s="47" customFormat="1" x14ac:dyDescent="0.25"/>
    <row r="1261" s="47" customFormat="1" x14ac:dyDescent="0.25"/>
    <row r="1262" s="47" customFormat="1" x14ac:dyDescent="0.25"/>
    <row r="1263" s="47" customFormat="1" x14ac:dyDescent="0.25"/>
    <row r="1264" s="47" customFormat="1" x14ac:dyDescent="0.25"/>
    <row r="1265" s="47" customFormat="1" x14ac:dyDescent="0.25"/>
    <row r="1266" s="47" customFormat="1" x14ac:dyDescent="0.25"/>
    <row r="1267" s="47" customFormat="1" x14ac:dyDescent="0.25"/>
    <row r="1268" s="47" customFormat="1" x14ac:dyDescent="0.25"/>
    <row r="1269" s="47" customFormat="1" x14ac:dyDescent="0.25"/>
    <row r="1270" s="47" customFormat="1" x14ac:dyDescent="0.25"/>
    <row r="1271" s="47" customFormat="1" x14ac:dyDescent="0.25"/>
    <row r="1272" s="47" customFormat="1" x14ac:dyDescent="0.25"/>
    <row r="1273" s="47" customFormat="1" x14ac:dyDescent="0.25"/>
    <row r="1274" s="47" customFormat="1" x14ac:dyDescent="0.25"/>
    <row r="1275" s="47" customFormat="1" x14ac:dyDescent="0.25"/>
    <row r="1276" s="47" customFormat="1" x14ac:dyDescent="0.25"/>
    <row r="1277" s="47" customFormat="1" x14ac:dyDescent="0.25"/>
    <row r="1278" s="47" customFormat="1" x14ac:dyDescent="0.25"/>
    <row r="1279" s="47" customFormat="1" x14ac:dyDescent="0.25"/>
    <row r="1280" s="47" customFormat="1" x14ac:dyDescent="0.25"/>
    <row r="1281" s="47" customFormat="1" x14ac:dyDescent="0.25"/>
    <row r="1282" s="47" customFormat="1" x14ac:dyDescent="0.25"/>
    <row r="1283" s="47" customFormat="1" x14ac:dyDescent="0.25"/>
    <row r="1284" s="47" customFormat="1" x14ac:dyDescent="0.25"/>
    <row r="1285" s="47" customFormat="1" x14ac:dyDescent="0.25"/>
    <row r="1286" s="47" customFormat="1" x14ac:dyDescent="0.25"/>
    <row r="1287" s="47" customFormat="1" x14ac:dyDescent="0.25"/>
    <row r="1288" s="47" customFormat="1" x14ac:dyDescent="0.25"/>
    <row r="1289" s="47" customFormat="1" x14ac:dyDescent="0.25"/>
    <row r="1290" s="47" customFormat="1" x14ac:dyDescent="0.25"/>
    <row r="1291" s="47" customFormat="1" x14ac:dyDescent="0.25"/>
    <row r="1292" s="47" customFormat="1" x14ac:dyDescent="0.25"/>
    <row r="1293" s="47" customFormat="1" x14ac:dyDescent="0.25"/>
    <row r="1294" s="47" customFormat="1" x14ac:dyDescent="0.25"/>
    <row r="1295" s="47" customFormat="1" x14ac:dyDescent="0.25"/>
    <row r="1296" s="47" customFormat="1" x14ac:dyDescent="0.25"/>
    <row r="1297" s="47" customFormat="1" x14ac:dyDescent="0.25"/>
    <row r="1298" s="47" customFormat="1" x14ac:dyDescent="0.25"/>
    <row r="1299" s="47" customFormat="1" x14ac:dyDescent="0.25"/>
    <row r="1300" s="47" customFormat="1" x14ac:dyDescent="0.25"/>
    <row r="1301" s="47" customFormat="1" x14ac:dyDescent="0.25"/>
    <row r="1302" s="47" customFormat="1" x14ac:dyDescent="0.25"/>
    <row r="1303" s="47" customFormat="1" x14ac:dyDescent="0.25"/>
    <row r="1304" s="47" customFormat="1" x14ac:dyDescent="0.25"/>
    <row r="1305" s="47" customFormat="1" x14ac:dyDescent="0.25"/>
    <row r="1306" s="47" customFormat="1" x14ac:dyDescent="0.25"/>
    <row r="1307" s="47" customFormat="1" x14ac:dyDescent="0.25"/>
    <row r="1308" s="47" customFormat="1" x14ac:dyDescent="0.25"/>
    <row r="1309" s="47" customFormat="1" x14ac:dyDescent="0.25"/>
    <row r="1310" s="47" customFormat="1" x14ac:dyDescent="0.25"/>
    <row r="1311" s="47" customFormat="1" x14ac:dyDescent="0.25"/>
    <row r="1312" s="47" customFormat="1" x14ac:dyDescent="0.25"/>
    <row r="1313" s="47" customFormat="1" x14ac:dyDescent="0.25"/>
    <row r="1314" s="47" customFormat="1" x14ac:dyDescent="0.25"/>
    <row r="1315" s="47" customFormat="1" x14ac:dyDescent="0.25"/>
    <row r="1316" s="47" customFormat="1" x14ac:dyDescent="0.25"/>
    <row r="1317" s="47" customFormat="1" x14ac:dyDescent="0.25"/>
    <row r="1318" s="47" customFormat="1" x14ac:dyDescent="0.25"/>
    <row r="1319" s="47" customFormat="1" x14ac:dyDescent="0.25"/>
    <row r="1320" s="47" customFormat="1" x14ac:dyDescent="0.25"/>
    <row r="1321" s="47" customFormat="1" x14ac:dyDescent="0.25"/>
    <row r="1322" s="47" customFormat="1" x14ac:dyDescent="0.25"/>
    <row r="1323" s="47" customFormat="1" x14ac:dyDescent="0.25"/>
    <row r="1324" s="47" customFormat="1" x14ac:dyDescent="0.25"/>
    <row r="1325" s="47" customFormat="1" x14ac:dyDescent="0.25"/>
    <row r="1326" s="47" customFormat="1" x14ac:dyDescent="0.25"/>
    <row r="1327" s="47" customFormat="1" x14ac:dyDescent="0.25"/>
    <row r="1328" s="47" customFormat="1" x14ac:dyDescent="0.25"/>
    <row r="1329" s="47" customFormat="1" x14ac:dyDescent="0.25"/>
    <row r="1330" s="47" customFormat="1" x14ac:dyDescent="0.25"/>
    <row r="1331" s="47" customFormat="1" x14ac:dyDescent="0.25"/>
    <row r="1332" s="47" customFormat="1" x14ac:dyDescent="0.25"/>
    <row r="1333" s="47" customFormat="1" x14ac:dyDescent="0.25"/>
    <row r="1334" s="47" customFormat="1" x14ac:dyDescent="0.25"/>
    <row r="1335" s="47" customFormat="1" x14ac:dyDescent="0.25"/>
    <row r="1336" s="47" customFormat="1" x14ac:dyDescent="0.25"/>
    <row r="1337" s="47" customFormat="1" x14ac:dyDescent="0.25"/>
    <row r="1338" s="47" customFormat="1" x14ac:dyDescent="0.25"/>
    <row r="1339" s="47" customFormat="1" x14ac:dyDescent="0.25"/>
    <row r="1340" s="47" customFormat="1" x14ac:dyDescent="0.25"/>
    <row r="1341" s="47" customFormat="1" x14ac:dyDescent="0.25"/>
    <row r="1342" s="47" customFormat="1" x14ac:dyDescent="0.25"/>
    <row r="1343" s="47" customFormat="1" x14ac:dyDescent="0.25"/>
    <row r="1344" s="47" customFormat="1" x14ac:dyDescent="0.25"/>
    <row r="1345" s="47" customFormat="1" x14ac:dyDescent="0.25"/>
    <row r="1346" s="47" customFormat="1" x14ac:dyDescent="0.25"/>
    <row r="1347" s="47" customFormat="1" x14ac:dyDescent="0.25"/>
    <row r="1348" s="47" customFormat="1" x14ac:dyDescent="0.25"/>
    <row r="1349" s="47" customFormat="1" x14ac:dyDescent="0.25"/>
    <row r="1350" s="47" customFormat="1" x14ac:dyDescent="0.25"/>
    <row r="1351" s="47" customFormat="1" x14ac:dyDescent="0.25"/>
    <row r="1352" s="47" customFormat="1" x14ac:dyDescent="0.25"/>
    <row r="1353" s="47" customFormat="1" x14ac:dyDescent="0.25"/>
    <row r="1354" s="47" customFormat="1" x14ac:dyDescent="0.25"/>
    <row r="1355" s="47" customFormat="1" x14ac:dyDescent="0.25"/>
    <row r="1356" s="47" customFormat="1" x14ac:dyDescent="0.25"/>
    <row r="1357" s="47" customFormat="1" x14ac:dyDescent="0.25"/>
    <row r="1358" s="47" customFormat="1" x14ac:dyDescent="0.25"/>
    <row r="1359" s="47" customFormat="1" x14ac:dyDescent="0.25"/>
    <row r="1360" s="47" customFormat="1" x14ac:dyDescent="0.25"/>
    <row r="1361" s="47" customFormat="1" x14ac:dyDescent="0.25"/>
    <row r="1362" s="47" customFormat="1" x14ac:dyDescent="0.25"/>
    <row r="1363" s="47" customFormat="1" x14ac:dyDescent="0.25"/>
    <row r="1364" s="47" customFormat="1" x14ac:dyDescent="0.25"/>
    <row r="1365" s="47" customFormat="1" x14ac:dyDescent="0.25"/>
    <row r="1366" s="47" customFormat="1" x14ac:dyDescent="0.25"/>
    <row r="1367" s="47" customFormat="1" x14ac:dyDescent="0.25"/>
    <row r="1368" s="47" customFormat="1" x14ac:dyDescent="0.25"/>
    <row r="1369" s="47" customFormat="1" x14ac:dyDescent="0.25"/>
    <row r="1370" s="47" customFormat="1" x14ac:dyDescent="0.25"/>
    <row r="1371" s="47" customFormat="1" x14ac:dyDescent="0.25"/>
    <row r="1372" s="47" customFormat="1" x14ac:dyDescent="0.25"/>
    <row r="1373" s="47" customFormat="1" x14ac:dyDescent="0.25"/>
    <row r="1374" s="47" customFormat="1" x14ac:dyDescent="0.25"/>
    <row r="1375" s="47" customFormat="1" x14ac:dyDescent="0.25"/>
    <row r="1376" s="47" customFormat="1" x14ac:dyDescent="0.25"/>
    <row r="1377" s="47" customFormat="1" x14ac:dyDescent="0.25"/>
    <row r="1378" s="47" customFormat="1" x14ac:dyDescent="0.25"/>
    <row r="1379" s="47" customFormat="1" x14ac:dyDescent="0.25"/>
    <row r="1380" s="47" customFormat="1" x14ac:dyDescent="0.25"/>
    <row r="1381" s="47" customFormat="1" x14ac:dyDescent="0.25"/>
    <row r="1382" s="47" customFormat="1" x14ac:dyDescent="0.25"/>
    <row r="1383" s="47" customFormat="1" x14ac:dyDescent="0.25"/>
    <row r="1384" s="47" customFormat="1" x14ac:dyDescent="0.25"/>
    <row r="1385" s="47" customFormat="1" x14ac:dyDescent="0.25"/>
    <row r="1386" s="47" customFormat="1" x14ac:dyDescent="0.25"/>
    <row r="1387" s="47" customFormat="1" x14ac:dyDescent="0.25"/>
    <row r="1388" s="47" customFormat="1" x14ac:dyDescent="0.25"/>
    <row r="1389" s="47" customFormat="1" x14ac:dyDescent="0.25"/>
    <row r="1390" s="47" customFormat="1" x14ac:dyDescent="0.25"/>
    <row r="1391" s="47" customFormat="1" x14ac:dyDescent="0.25"/>
    <row r="1392" s="47" customFormat="1" x14ac:dyDescent="0.25"/>
    <row r="1393" s="47" customFormat="1" x14ac:dyDescent="0.25"/>
    <row r="1394" s="47" customFormat="1" x14ac:dyDescent="0.25"/>
    <row r="1395" s="47" customFormat="1" x14ac:dyDescent="0.25"/>
    <row r="1396" s="47" customFormat="1" x14ac:dyDescent="0.25"/>
    <row r="1397" s="47" customFormat="1" x14ac:dyDescent="0.25"/>
    <row r="1398" s="47" customFormat="1" x14ac:dyDescent="0.25"/>
    <row r="1399" s="47" customFormat="1" x14ac:dyDescent="0.25"/>
    <row r="1400" s="47" customFormat="1" x14ac:dyDescent="0.25"/>
    <row r="1401" s="47" customFormat="1" x14ac:dyDescent="0.25"/>
    <row r="1402" s="47" customFormat="1" x14ac:dyDescent="0.25"/>
    <row r="1403" s="47" customFormat="1" x14ac:dyDescent="0.25"/>
    <row r="1404" s="47" customFormat="1" x14ac:dyDescent="0.25"/>
    <row r="1405" s="47" customFormat="1" x14ac:dyDescent="0.25"/>
    <row r="1406" s="47" customFormat="1" x14ac:dyDescent="0.25"/>
    <row r="1407" s="47" customFormat="1" x14ac:dyDescent="0.25"/>
    <row r="1408" s="47" customFormat="1" x14ac:dyDescent="0.25"/>
    <row r="1409" s="47" customFormat="1" x14ac:dyDescent="0.25"/>
    <row r="1410" s="47" customFormat="1" x14ac:dyDescent="0.25"/>
    <row r="1411" s="47" customFormat="1" x14ac:dyDescent="0.25"/>
    <row r="1412" s="47" customFormat="1" x14ac:dyDescent="0.25"/>
    <row r="1413" s="47" customFormat="1" x14ac:dyDescent="0.25"/>
    <row r="1414" s="47" customFormat="1" x14ac:dyDescent="0.25"/>
    <row r="1415" s="47" customFormat="1" x14ac:dyDescent="0.25"/>
    <row r="1416" s="47" customFormat="1" x14ac:dyDescent="0.25"/>
    <row r="1417" s="47" customFormat="1" x14ac:dyDescent="0.25"/>
    <row r="1418" s="47" customFormat="1" x14ac:dyDescent="0.25"/>
    <row r="1419" s="47" customFormat="1" x14ac:dyDescent="0.25"/>
    <row r="1420" s="47" customFormat="1" x14ac:dyDescent="0.25"/>
    <row r="1421" s="47" customFormat="1" x14ac:dyDescent="0.25"/>
    <row r="1422" s="47" customFormat="1" x14ac:dyDescent="0.25"/>
    <row r="1423" s="47" customFormat="1" x14ac:dyDescent="0.25"/>
    <row r="1424" s="47" customFormat="1" x14ac:dyDescent="0.25"/>
    <row r="1425" s="47" customFormat="1" x14ac:dyDescent="0.25"/>
    <row r="1426" s="47" customFormat="1" x14ac:dyDescent="0.25"/>
    <row r="1427" s="47" customFormat="1" x14ac:dyDescent="0.25"/>
    <row r="1428" s="47" customFormat="1" x14ac:dyDescent="0.25"/>
    <row r="1429" s="47" customFormat="1" x14ac:dyDescent="0.25"/>
    <row r="1430" s="47" customFormat="1" x14ac:dyDescent="0.25"/>
    <row r="1431" s="47" customFormat="1" x14ac:dyDescent="0.25"/>
    <row r="1432" s="47" customFormat="1" x14ac:dyDescent="0.25"/>
    <row r="1433" s="47" customFormat="1" x14ac:dyDescent="0.25"/>
    <row r="1434" s="47" customFormat="1" x14ac:dyDescent="0.25"/>
    <row r="1435" s="47" customFormat="1" x14ac:dyDescent="0.25"/>
    <row r="1436" s="47" customFormat="1" x14ac:dyDescent="0.25"/>
    <row r="1437" s="47" customFormat="1" x14ac:dyDescent="0.25"/>
    <row r="1438" s="47" customFormat="1" x14ac:dyDescent="0.25"/>
    <row r="1439" s="47" customFormat="1" x14ac:dyDescent="0.25"/>
    <row r="1440" s="47" customFormat="1" x14ac:dyDescent="0.25"/>
    <row r="1441" s="47" customFormat="1" x14ac:dyDescent="0.25"/>
    <row r="1442" s="47" customFormat="1" x14ac:dyDescent="0.25"/>
    <row r="1443" s="47" customFormat="1" x14ac:dyDescent="0.25"/>
    <row r="1444" s="47" customFormat="1" x14ac:dyDescent="0.25"/>
    <row r="1445" s="47" customFormat="1" x14ac:dyDescent="0.25"/>
    <row r="1446" s="47" customFormat="1" x14ac:dyDescent="0.25"/>
    <row r="1447" s="47" customFormat="1" x14ac:dyDescent="0.25"/>
    <row r="1448" s="47" customFormat="1" x14ac:dyDescent="0.25"/>
    <row r="1449" s="47" customFormat="1" x14ac:dyDescent="0.25"/>
    <row r="1450" s="47" customFormat="1" x14ac:dyDescent="0.25"/>
    <row r="1451" s="47" customFormat="1" x14ac:dyDescent="0.25"/>
    <row r="1452" s="47" customFormat="1" x14ac:dyDescent="0.25"/>
    <row r="1453" s="47" customFormat="1" x14ac:dyDescent="0.25"/>
    <row r="1454" s="47" customFormat="1" x14ac:dyDescent="0.25"/>
    <row r="1455" s="47" customFormat="1" x14ac:dyDescent="0.25"/>
    <row r="1456" s="47" customFormat="1" x14ac:dyDescent="0.25"/>
    <row r="1457" s="47" customFormat="1" x14ac:dyDescent="0.25"/>
    <row r="1458" s="47" customFormat="1" x14ac:dyDescent="0.25"/>
    <row r="1459" s="47" customFormat="1" x14ac:dyDescent="0.25"/>
    <row r="1460" s="47" customFormat="1" x14ac:dyDescent="0.25"/>
    <row r="1461" s="47" customFormat="1" x14ac:dyDescent="0.25"/>
    <row r="1462" s="47" customFormat="1" x14ac:dyDescent="0.25"/>
    <row r="1463" s="47" customFormat="1" x14ac:dyDescent="0.25"/>
    <row r="1464" s="47" customFormat="1" x14ac:dyDescent="0.25"/>
    <row r="1465" s="47" customFormat="1" x14ac:dyDescent="0.25"/>
    <row r="1466" s="47" customFormat="1" x14ac:dyDescent="0.25"/>
    <row r="1467" s="47" customFormat="1" x14ac:dyDescent="0.25"/>
    <row r="1468" s="47" customFormat="1" x14ac:dyDescent="0.25"/>
    <row r="1469" s="47" customFormat="1" x14ac:dyDescent="0.25"/>
    <row r="1470" s="47" customFormat="1" x14ac:dyDescent="0.25"/>
    <row r="1471" s="47" customFormat="1" x14ac:dyDescent="0.25"/>
    <row r="1472" s="47" customFormat="1" x14ac:dyDescent="0.25"/>
    <row r="1473" s="47" customFormat="1" x14ac:dyDescent="0.25"/>
    <row r="1474" s="47" customFormat="1" x14ac:dyDescent="0.25"/>
    <row r="1475" s="47" customFormat="1" x14ac:dyDescent="0.25"/>
    <row r="1476" s="47" customFormat="1" x14ac:dyDescent="0.25"/>
    <row r="1477" s="47" customFormat="1" x14ac:dyDescent="0.25"/>
    <row r="1478" s="47" customFormat="1" x14ac:dyDescent="0.25"/>
    <row r="1479" s="47" customFormat="1" x14ac:dyDescent="0.25"/>
    <row r="1480" s="47" customFormat="1" x14ac:dyDescent="0.25"/>
    <row r="1481" s="47" customFormat="1" x14ac:dyDescent="0.25"/>
    <row r="1482" s="47" customFormat="1" x14ac:dyDescent="0.25"/>
    <row r="1483" s="47" customFormat="1" x14ac:dyDescent="0.25"/>
    <row r="1484" s="47" customFormat="1" x14ac:dyDescent="0.25"/>
    <row r="1485" s="47" customFormat="1" x14ac:dyDescent="0.25"/>
    <row r="1486" s="47" customFormat="1" x14ac:dyDescent="0.25"/>
    <row r="1487" s="47" customFormat="1" x14ac:dyDescent="0.25"/>
    <row r="1488" s="47" customFormat="1" x14ac:dyDescent="0.25"/>
    <row r="1489" s="47" customFormat="1" x14ac:dyDescent="0.25"/>
    <row r="1490" s="47" customFormat="1" x14ac:dyDescent="0.25"/>
    <row r="1491" s="47" customFormat="1" x14ac:dyDescent="0.25"/>
    <row r="1492" s="47" customFormat="1" x14ac:dyDescent="0.25"/>
    <row r="1493" s="47" customFormat="1" x14ac:dyDescent="0.25"/>
    <row r="1494" s="47" customFormat="1" x14ac:dyDescent="0.25"/>
    <row r="1495" s="47" customFormat="1" x14ac:dyDescent="0.25"/>
    <row r="1496" s="47" customFormat="1" x14ac:dyDescent="0.25"/>
    <row r="1497" s="47" customFormat="1" x14ac:dyDescent="0.25"/>
    <row r="1498" s="47" customFormat="1" x14ac:dyDescent="0.25"/>
    <row r="1499" s="47" customFormat="1" x14ac:dyDescent="0.25"/>
    <row r="1500" s="47" customFormat="1" x14ac:dyDescent="0.25"/>
    <row r="1501" s="47" customFormat="1" x14ac:dyDescent="0.25"/>
    <row r="1502" s="47" customFormat="1" x14ac:dyDescent="0.25"/>
    <row r="1503" s="47" customFormat="1" x14ac:dyDescent="0.25"/>
    <row r="1504" s="47" customFormat="1" x14ac:dyDescent="0.25"/>
    <row r="1505" s="47" customFormat="1" x14ac:dyDescent="0.25"/>
    <row r="1506" s="47" customFormat="1" x14ac:dyDescent="0.25"/>
    <row r="1507" s="47" customFormat="1" x14ac:dyDescent="0.25"/>
    <row r="1508" s="47" customFormat="1" x14ac:dyDescent="0.25"/>
    <row r="1509" s="47" customFormat="1" x14ac:dyDescent="0.25"/>
    <row r="1510" s="47" customFormat="1" x14ac:dyDescent="0.25"/>
    <row r="1511" s="47" customFormat="1" x14ac:dyDescent="0.25"/>
    <row r="1512" s="47" customFormat="1" x14ac:dyDescent="0.25"/>
    <row r="1513" s="47" customFormat="1" x14ac:dyDescent="0.25"/>
    <row r="1514" s="47" customFormat="1" x14ac:dyDescent="0.25"/>
    <row r="1515" s="47" customFormat="1" x14ac:dyDescent="0.25"/>
    <row r="1516" s="47" customFormat="1" x14ac:dyDescent="0.25"/>
    <row r="1517" s="47" customFormat="1" x14ac:dyDescent="0.25"/>
    <row r="1518" s="47" customFormat="1" x14ac:dyDescent="0.25"/>
    <row r="1519" s="47" customFormat="1" x14ac:dyDescent="0.25"/>
    <row r="1520" s="47" customFormat="1" x14ac:dyDescent="0.25"/>
    <row r="1521" s="47" customFormat="1" x14ac:dyDescent="0.25"/>
    <row r="1522" s="47" customFormat="1" x14ac:dyDescent="0.25"/>
    <row r="1523" s="47" customFormat="1" x14ac:dyDescent="0.25"/>
    <row r="1524" s="47" customFormat="1" x14ac:dyDescent="0.25"/>
    <row r="1525" s="47" customFormat="1" x14ac:dyDescent="0.25"/>
    <row r="1526" s="47" customFormat="1" x14ac:dyDescent="0.25"/>
    <row r="1527" s="47" customFormat="1" x14ac:dyDescent="0.25"/>
    <row r="1528" s="47" customFormat="1" x14ac:dyDescent="0.25"/>
    <row r="1529" s="47" customFormat="1" x14ac:dyDescent="0.25"/>
    <row r="1530" s="47" customFormat="1" x14ac:dyDescent="0.25"/>
    <row r="1531" s="47" customFormat="1" x14ac:dyDescent="0.25"/>
    <row r="1532" s="47" customFormat="1" x14ac:dyDescent="0.25"/>
    <row r="1533" s="47" customFormat="1" x14ac:dyDescent="0.25"/>
    <row r="1534" s="47" customFormat="1" x14ac:dyDescent="0.25"/>
    <row r="1535" s="47" customFormat="1" x14ac:dyDescent="0.25"/>
    <row r="1536" s="47" customFormat="1" x14ac:dyDescent="0.25"/>
    <row r="1537" s="47" customFormat="1" x14ac:dyDescent="0.25"/>
    <row r="1538" s="47" customFormat="1" x14ac:dyDescent="0.25"/>
    <row r="1539" s="47" customFormat="1" x14ac:dyDescent="0.25"/>
    <row r="1540" s="47" customFormat="1" x14ac:dyDescent="0.25"/>
    <row r="1541" s="47" customFormat="1" x14ac:dyDescent="0.25"/>
    <row r="1542" s="47" customFormat="1" x14ac:dyDescent="0.25"/>
    <row r="1543" s="47" customFormat="1" x14ac:dyDescent="0.25"/>
    <row r="1544" s="47" customFormat="1" x14ac:dyDescent="0.25"/>
    <row r="1545" s="47" customFormat="1" x14ac:dyDescent="0.25"/>
    <row r="1546" s="47" customFormat="1" x14ac:dyDescent="0.25"/>
    <row r="1547" s="47" customFormat="1" x14ac:dyDescent="0.25"/>
    <row r="1548" s="47" customFormat="1" x14ac:dyDescent="0.25"/>
    <row r="1549" s="47" customFormat="1" x14ac:dyDescent="0.25"/>
    <row r="1550" s="47" customFormat="1" x14ac:dyDescent="0.25"/>
    <row r="1551" s="47" customFormat="1" x14ac:dyDescent="0.25"/>
    <row r="1552" s="47" customFormat="1" x14ac:dyDescent="0.25"/>
    <row r="1553" s="47" customFormat="1" x14ac:dyDescent="0.25"/>
    <row r="1554" s="47" customFormat="1" x14ac:dyDescent="0.25"/>
    <row r="1555" s="47" customFormat="1" x14ac:dyDescent="0.25"/>
    <row r="1556" s="47" customFormat="1" x14ac:dyDescent="0.25"/>
    <row r="1557" s="47" customFormat="1" x14ac:dyDescent="0.25"/>
    <row r="1558" s="47" customFormat="1" x14ac:dyDescent="0.25"/>
    <row r="1559" s="47" customFormat="1" x14ac:dyDescent="0.25"/>
    <row r="1560" s="47" customFormat="1" x14ac:dyDescent="0.25"/>
    <row r="1561" s="47" customFormat="1" x14ac:dyDescent="0.25"/>
    <row r="1562" s="47" customFormat="1" x14ac:dyDescent="0.25"/>
    <row r="1563" s="47" customFormat="1" x14ac:dyDescent="0.25"/>
    <row r="1564" s="47" customFormat="1" x14ac:dyDescent="0.25"/>
    <row r="1565" s="47" customFormat="1" x14ac:dyDescent="0.25"/>
    <row r="1566" s="47" customFormat="1" x14ac:dyDescent="0.25"/>
    <row r="1567" s="47" customFormat="1" x14ac:dyDescent="0.25"/>
    <row r="1568" s="47" customFormat="1" x14ac:dyDescent="0.25"/>
    <row r="1569" s="47" customFormat="1" x14ac:dyDescent="0.25"/>
    <row r="1570" s="47" customFormat="1" x14ac:dyDescent="0.25"/>
    <row r="1571" s="47" customFormat="1" x14ac:dyDescent="0.25"/>
    <row r="1572" s="47" customFormat="1" x14ac:dyDescent="0.25"/>
    <row r="1573" s="47" customFormat="1" x14ac:dyDescent="0.25"/>
    <row r="1574" s="47" customFormat="1" x14ac:dyDescent="0.25"/>
    <row r="1575" s="47" customFormat="1" x14ac:dyDescent="0.25"/>
    <row r="1576" s="47" customFormat="1" x14ac:dyDescent="0.25"/>
    <row r="1577" s="47" customFormat="1" x14ac:dyDescent="0.25"/>
    <row r="1578" s="47" customFormat="1" x14ac:dyDescent="0.25"/>
    <row r="1579" s="47" customFormat="1" x14ac:dyDescent="0.25"/>
    <row r="1580" s="47" customFormat="1" x14ac:dyDescent="0.25"/>
    <row r="1581" s="47" customFormat="1" x14ac:dyDescent="0.25"/>
    <row r="1582" s="47" customFormat="1" x14ac:dyDescent="0.25"/>
    <row r="1583" s="47" customFormat="1" x14ac:dyDescent="0.25"/>
    <row r="1584" s="47" customFormat="1" x14ac:dyDescent="0.25"/>
    <row r="1585" s="47" customFormat="1" x14ac:dyDescent="0.25"/>
    <row r="1586" s="47" customFormat="1" x14ac:dyDescent="0.25"/>
    <row r="1587" s="47" customFormat="1" x14ac:dyDescent="0.25"/>
    <row r="1588" s="47" customFormat="1" x14ac:dyDescent="0.25"/>
    <row r="1589" s="47" customFormat="1" x14ac:dyDescent="0.25"/>
    <row r="1590" s="47" customFormat="1" x14ac:dyDescent="0.25"/>
    <row r="1591" s="47" customFormat="1" x14ac:dyDescent="0.25"/>
    <row r="1592" s="47" customFormat="1" x14ac:dyDescent="0.25"/>
    <row r="1593" s="47" customFormat="1" x14ac:dyDescent="0.25"/>
    <row r="1594" s="47" customFormat="1" x14ac:dyDescent="0.25"/>
    <row r="1595" s="47" customFormat="1" x14ac:dyDescent="0.25"/>
    <row r="1596" s="47" customFormat="1" x14ac:dyDescent="0.25"/>
    <row r="1597" s="47" customFormat="1" x14ac:dyDescent="0.25"/>
    <row r="1598" s="47" customFormat="1" x14ac:dyDescent="0.25"/>
    <row r="1599" s="47" customFormat="1" x14ac:dyDescent="0.25"/>
    <row r="1600" s="47" customFormat="1" x14ac:dyDescent="0.25"/>
    <row r="1601" s="47" customFormat="1" x14ac:dyDescent="0.25"/>
    <row r="1602" s="47" customFormat="1" x14ac:dyDescent="0.25"/>
    <row r="1603" s="47" customFormat="1" x14ac:dyDescent="0.25"/>
    <row r="1604" s="47" customFormat="1" x14ac:dyDescent="0.25"/>
    <row r="1605" s="47" customFormat="1" x14ac:dyDescent="0.25"/>
    <row r="1606" s="47" customFormat="1" x14ac:dyDescent="0.25"/>
    <row r="1607" s="47" customFormat="1" x14ac:dyDescent="0.25"/>
    <row r="1608" s="47" customFormat="1" x14ac:dyDescent="0.25"/>
    <row r="1609" s="47" customFormat="1" x14ac:dyDescent="0.25"/>
    <row r="1610" s="47" customFormat="1" x14ac:dyDescent="0.25"/>
    <row r="1611" s="47" customFormat="1" x14ac:dyDescent="0.25"/>
    <row r="1612" s="47" customFormat="1" x14ac:dyDescent="0.25"/>
    <row r="1613" s="47" customFormat="1" x14ac:dyDescent="0.25"/>
    <row r="1614" s="47" customFormat="1" x14ac:dyDescent="0.25"/>
    <row r="1615" s="47" customFormat="1" x14ac:dyDescent="0.25"/>
    <row r="1616" s="47" customFormat="1" x14ac:dyDescent="0.25"/>
    <row r="1617" s="47" customFormat="1" x14ac:dyDescent="0.25"/>
    <row r="1618" s="47" customFormat="1" x14ac:dyDescent="0.25"/>
    <row r="1619" s="47" customFormat="1" x14ac:dyDescent="0.25"/>
    <row r="1620" s="47" customFormat="1" x14ac:dyDescent="0.25"/>
    <row r="1621" s="47" customFormat="1" x14ac:dyDescent="0.25"/>
    <row r="1622" s="47" customFormat="1" x14ac:dyDescent="0.25"/>
    <row r="1623" s="47" customFormat="1" x14ac:dyDescent="0.25"/>
    <row r="1624" s="47" customFormat="1" x14ac:dyDescent="0.25"/>
    <row r="1625" s="47" customFormat="1" x14ac:dyDescent="0.25"/>
    <row r="1626" s="47" customFormat="1" x14ac:dyDescent="0.25"/>
    <row r="1627" s="47" customFormat="1" x14ac:dyDescent="0.25"/>
    <row r="1628" s="47" customFormat="1" x14ac:dyDescent="0.25"/>
    <row r="1629" s="47" customFormat="1" x14ac:dyDescent="0.25"/>
    <row r="1630" s="47" customFormat="1" x14ac:dyDescent="0.25"/>
    <row r="1631" s="47" customFormat="1" x14ac:dyDescent="0.25"/>
    <row r="1632" s="47" customFormat="1" x14ac:dyDescent="0.25"/>
    <row r="1633" s="47" customFormat="1" x14ac:dyDescent="0.25"/>
    <row r="1634" s="47" customFormat="1" x14ac:dyDescent="0.25"/>
    <row r="1635" s="47" customFormat="1" x14ac:dyDescent="0.25"/>
    <row r="1636" s="47" customFormat="1" x14ac:dyDescent="0.25"/>
    <row r="1637" s="47" customFormat="1" x14ac:dyDescent="0.25"/>
    <row r="1638" s="47" customFormat="1" x14ac:dyDescent="0.25"/>
    <row r="1639" s="47" customFormat="1" x14ac:dyDescent="0.25"/>
    <row r="1640" s="47" customFormat="1" x14ac:dyDescent="0.25"/>
    <row r="1641" s="47" customFormat="1" x14ac:dyDescent="0.25"/>
    <row r="1642" s="47" customFormat="1" x14ac:dyDescent="0.25"/>
    <row r="1643" s="47" customFormat="1" x14ac:dyDescent="0.25"/>
    <row r="1644" s="47" customFormat="1" x14ac:dyDescent="0.25"/>
    <row r="1645" s="47" customFormat="1" x14ac:dyDescent="0.25"/>
    <row r="1646" s="47" customFormat="1" x14ac:dyDescent="0.25"/>
    <row r="1647" s="47" customFormat="1" x14ac:dyDescent="0.25"/>
    <row r="1648" s="47" customFormat="1" x14ac:dyDescent="0.25"/>
    <row r="1649" s="47" customFormat="1" x14ac:dyDescent="0.25"/>
    <row r="1650" s="47" customFormat="1" x14ac:dyDescent="0.25"/>
    <row r="1651" s="47" customFormat="1" x14ac:dyDescent="0.25"/>
    <row r="1652" s="47" customFormat="1" x14ac:dyDescent="0.25"/>
    <row r="1653" s="47" customFormat="1" x14ac:dyDescent="0.25"/>
    <row r="1654" s="47" customFormat="1" x14ac:dyDescent="0.25"/>
    <row r="1655" s="47" customFormat="1" x14ac:dyDescent="0.25"/>
    <row r="1656" s="47" customFormat="1" x14ac:dyDescent="0.25"/>
    <row r="1657" s="47" customFormat="1" x14ac:dyDescent="0.25"/>
    <row r="1658" s="47" customFormat="1" x14ac:dyDescent="0.25"/>
    <row r="1659" s="47" customFormat="1" x14ac:dyDescent="0.25"/>
    <row r="1660" s="47" customFormat="1" x14ac:dyDescent="0.25"/>
    <row r="1661" s="47" customFormat="1" x14ac:dyDescent="0.25"/>
    <row r="1662" s="47" customFormat="1" x14ac:dyDescent="0.25"/>
    <row r="1663" s="47" customFormat="1" x14ac:dyDescent="0.25"/>
    <row r="1664" s="47" customFormat="1" x14ac:dyDescent="0.25"/>
    <row r="1665" s="47" customFormat="1" x14ac:dyDescent="0.25"/>
    <row r="1666" s="47" customFormat="1" x14ac:dyDescent="0.25"/>
    <row r="1667" s="47" customFormat="1" x14ac:dyDescent="0.25"/>
    <row r="1668" s="47" customFormat="1" x14ac:dyDescent="0.25"/>
    <row r="1669" s="47" customFormat="1" x14ac:dyDescent="0.25"/>
    <row r="1670" s="47" customFormat="1" x14ac:dyDescent="0.25"/>
    <row r="1671" s="47" customFormat="1" x14ac:dyDescent="0.25"/>
    <row r="1672" s="47" customFormat="1" x14ac:dyDescent="0.25"/>
    <row r="1673" s="47" customFormat="1" x14ac:dyDescent="0.25"/>
    <row r="1674" s="47" customFormat="1" x14ac:dyDescent="0.25"/>
    <row r="1675" s="47" customFormat="1" x14ac:dyDescent="0.25"/>
    <row r="1676" s="47" customFormat="1" x14ac:dyDescent="0.25"/>
    <row r="1677" s="47" customFormat="1" x14ac:dyDescent="0.25"/>
    <row r="1678" s="47" customFormat="1" x14ac:dyDescent="0.25"/>
    <row r="1679" s="47" customFormat="1" x14ac:dyDescent="0.25"/>
    <row r="1680" s="47" customFormat="1" x14ac:dyDescent="0.25"/>
    <row r="1681" s="47" customFormat="1" x14ac:dyDescent="0.25"/>
    <row r="1682" s="47" customFormat="1" x14ac:dyDescent="0.25"/>
    <row r="1683" s="47" customFormat="1" x14ac:dyDescent="0.25"/>
    <row r="1684" s="47" customFormat="1" x14ac:dyDescent="0.25"/>
    <row r="1685" s="47" customFormat="1" x14ac:dyDescent="0.25"/>
    <row r="1686" s="47" customFormat="1" x14ac:dyDescent="0.25"/>
    <row r="1687" s="47" customFormat="1" x14ac:dyDescent="0.25"/>
    <row r="1688" s="47" customFormat="1" x14ac:dyDescent="0.25"/>
    <row r="1689" s="47" customFormat="1" x14ac:dyDescent="0.25"/>
    <row r="1690" s="47" customFormat="1" x14ac:dyDescent="0.25"/>
    <row r="1691" s="47" customFormat="1" x14ac:dyDescent="0.25"/>
    <row r="1692" s="47" customFormat="1" x14ac:dyDescent="0.25"/>
    <row r="1693" s="47" customFormat="1" x14ac:dyDescent="0.25"/>
    <row r="1694" s="47" customFormat="1" x14ac:dyDescent="0.25"/>
    <row r="1695" s="47" customFormat="1" x14ac:dyDescent="0.25"/>
    <row r="1696" s="47" customFormat="1" x14ac:dyDescent="0.25"/>
    <row r="1697" s="47" customFormat="1" x14ac:dyDescent="0.25"/>
    <row r="1698" s="47" customFormat="1" x14ac:dyDescent="0.25"/>
    <row r="1699" s="47" customFormat="1" x14ac:dyDescent="0.25"/>
    <row r="1700" s="47" customFormat="1" x14ac:dyDescent="0.25"/>
    <row r="1701" s="47" customFormat="1" x14ac:dyDescent="0.25"/>
    <row r="1702" s="47" customFormat="1" x14ac:dyDescent="0.25"/>
    <row r="1703" s="47" customFormat="1" x14ac:dyDescent="0.25"/>
    <row r="1704" s="47" customFormat="1" x14ac:dyDescent="0.25"/>
    <row r="1705" s="47" customFormat="1" x14ac:dyDescent="0.25"/>
    <row r="1706" s="47" customFormat="1" x14ac:dyDescent="0.25"/>
    <row r="1707" s="47" customFormat="1" x14ac:dyDescent="0.25"/>
    <row r="1708" s="47" customFormat="1" x14ac:dyDescent="0.25"/>
    <row r="1709" s="47" customFormat="1" x14ac:dyDescent="0.25"/>
    <row r="1710" s="47" customFormat="1" x14ac:dyDescent="0.25"/>
    <row r="1711" s="47" customFormat="1" x14ac:dyDescent="0.25"/>
    <row r="1712" s="47" customFormat="1" x14ac:dyDescent="0.25"/>
    <row r="1713" s="47" customFormat="1" x14ac:dyDescent="0.25"/>
    <row r="1714" s="47" customFormat="1" x14ac:dyDescent="0.25"/>
    <row r="1715" s="47" customFormat="1" x14ac:dyDescent="0.25"/>
    <row r="1716" s="47" customFormat="1" x14ac:dyDescent="0.25"/>
    <row r="1717" s="47" customFormat="1" x14ac:dyDescent="0.25"/>
    <row r="1718" s="47" customFormat="1" x14ac:dyDescent="0.25"/>
    <row r="1719" s="47" customFormat="1" x14ac:dyDescent="0.25"/>
    <row r="1720" s="47" customFormat="1" x14ac:dyDescent="0.25"/>
    <row r="1721" s="47" customFormat="1" x14ac:dyDescent="0.25"/>
    <row r="1722" s="47" customFormat="1" x14ac:dyDescent="0.25"/>
    <row r="1723" s="47" customFormat="1" x14ac:dyDescent="0.25"/>
    <row r="1724" s="47" customFormat="1" x14ac:dyDescent="0.25"/>
    <row r="1725" s="47" customFormat="1" x14ac:dyDescent="0.25"/>
    <row r="1726" s="47" customFormat="1" x14ac:dyDescent="0.25"/>
    <row r="1727" s="47" customFormat="1" x14ac:dyDescent="0.25"/>
    <row r="1728" s="47" customFormat="1" x14ac:dyDescent="0.25"/>
    <row r="1729" s="47" customFormat="1" x14ac:dyDescent="0.25"/>
    <row r="1730" s="47" customFormat="1" x14ac:dyDescent="0.25"/>
    <row r="1731" s="47" customFormat="1" x14ac:dyDescent="0.25"/>
    <row r="1732" s="47" customFormat="1" x14ac:dyDescent="0.25"/>
    <row r="1733" s="47" customFormat="1" x14ac:dyDescent="0.25"/>
    <row r="1734" s="47" customFormat="1" x14ac:dyDescent="0.25"/>
    <row r="1735" s="47" customFormat="1" x14ac:dyDescent="0.25"/>
    <row r="1736" s="47" customFormat="1" x14ac:dyDescent="0.25"/>
    <row r="1737" s="47" customFormat="1" x14ac:dyDescent="0.25"/>
    <row r="1738" s="47" customFormat="1" x14ac:dyDescent="0.25"/>
    <row r="1739" s="47" customFormat="1" x14ac:dyDescent="0.25"/>
    <row r="1740" s="47" customFormat="1" x14ac:dyDescent="0.25"/>
    <row r="1741" s="47" customFormat="1" x14ac:dyDescent="0.25"/>
    <row r="1742" s="47" customFormat="1" x14ac:dyDescent="0.25"/>
    <row r="1743" s="47" customFormat="1" x14ac:dyDescent="0.25"/>
    <row r="1744" s="47" customFormat="1" x14ac:dyDescent="0.25"/>
    <row r="1745" s="47" customFormat="1" x14ac:dyDescent="0.25"/>
    <row r="1746" s="47" customFormat="1" x14ac:dyDescent="0.25"/>
    <row r="1747" s="47" customFormat="1" x14ac:dyDescent="0.25"/>
    <row r="1748" s="47" customFormat="1" x14ac:dyDescent="0.25"/>
    <row r="1749" s="47" customFormat="1" x14ac:dyDescent="0.25"/>
    <row r="1750" s="47" customFormat="1" x14ac:dyDescent="0.25"/>
    <row r="1751" s="47" customFormat="1" x14ac:dyDescent="0.25"/>
    <row r="1752" s="47" customFormat="1" x14ac:dyDescent="0.25"/>
    <row r="1753" s="47" customFormat="1" x14ac:dyDescent="0.25"/>
    <row r="1754" s="47" customFormat="1" x14ac:dyDescent="0.25"/>
    <row r="1755" s="47" customFormat="1" x14ac:dyDescent="0.25"/>
    <row r="1756" s="47" customFormat="1" x14ac:dyDescent="0.25"/>
    <row r="1757" s="47" customFormat="1" x14ac:dyDescent="0.25"/>
    <row r="1758" s="47" customFormat="1" x14ac:dyDescent="0.25"/>
    <row r="1759" s="47" customFormat="1" x14ac:dyDescent="0.25"/>
    <row r="1760" s="47" customFormat="1" x14ac:dyDescent="0.25"/>
    <row r="1761" s="47" customFormat="1" x14ac:dyDescent="0.25"/>
    <row r="1762" s="47" customFormat="1" x14ac:dyDescent="0.25"/>
    <row r="1763" s="47" customFormat="1" x14ac:dyDescent="0.25"/>
    <row r="1764" s="47" customFormat="1" x14ac:dyDescent="0.25"/>
    <row r="1765" s="47" customFormat="1" x14ac:dyDescent="0.25"/>
    <row r="1766" s="47" customFormat="1" x14ac:dyDescent="0.25"/>
    <row r="1767" s="47" customFormat="1" x14ac:dyDescent="0.25"/>
    <row r="1768" s="47" customFormat="1" x14ac:dyDescent="0.25"/>
    <row r="1769" s="47" customFormat="1" x14ac:dyDescent="0.25"/>
    <row r="1770" s="47" customFormat="1" x14ac:dyDescent="0.25"/>
    <row r="1771" s="47" customFormat="1" x14ac:dyDescent="0.25"/>
    <row r="1772" s="47" customFormat="1" x14ac:dyDescent="0.25"/>
    <row r="1773" s="47" customFormat="1" x14ac:dyDescent="0.25"/>
    <row r="1774" s="47" customFormat="1" x14ac:dyDescent="0.25"/>
    <row r="1775" s="47" customFormat="1" x14ac:dyDescent="0.25"/>
    <row r="1776" s="47" customFormat="1" x14ac:dyDescent="0.25"/>
    <row r="1777" s="47" customFormat="1" x14ac:dyDescent="0.25"/>
    <row r="1778" s="47" customFormat="1" x14ac:dyDescent="0.25"/>
    <row r="1779" s="47" customFormat="1" x14ac:dyDescent="0.25"/>
    <row r="1780" s="47" customFormat="1" x14ac:dyDescent="0.25"/>
    <row r="1781" s="47" customFormat="1" x14ac:dyDescent="0.25"/>
    <row r="1782" s="47" customFormat="1" x14ac:dyDescent="0.25"/>
    <row r="1783" s="47" customFormat="1" x14ac:dyDescent="0.25"/>
    <row r="1784" s="47" customFormat="1" x14ac:dyDescent="0.25"/>
    <row r="1785" s="47" customFormat="1" x14ac:dyDescent="0.25"/>
    <row r="1786" s="47" customFormat="1" x14ac:dyDescent="0.25"/>
    <row r="1787" s="47" customFormat="1" x14ac:dyDescent="0.25"/>
    <row r="1788" s="47" customFormat="1" x14ac:dyDescent="0.25"/>
    <row r="1789" s="47" customFormat="1" x14ac:dyDescent="0.25"/>
    <row r="1790" s="47" customFormat="1" x14ac:dyDescent="0.25"/>
    <row r="1791" s="47" customFormat="1" x14ac:dyDescent="0.25"/>
    <row r="1792" s="47" customFormat="1" x14ac:dyDescent="0.25"/>
    <row r="1793" s="47" customFormat="1" x14ac:dyDescent="0.25"/>
    <row r="1794" s="47" customFormat="1" x14ac:dyDescent="0.25"/>
    <row r="1795" s="47" customFormat="1" x14ac:dyDescent="0.25"/>
    <row r="1796" s="47" customFormat="1" x14ac:dyDescent="0.25"/>
    <row r="1797" s="47" customFormat="1" x14ac:dyDescent="0.25"/>
    <row r="1798" s="47" customFormat="1" x14ac:dyDescent="0.25"/>
    <row r="1799" s="47" customFormat="1" x14ac:dyDescent="0.25"/>
    <row r="1800" s="47" customFormat="1" x14ac:dyDescent="0.25"/>
    <row r="1801" s="47" customFormat="1" x14ac:dyDescent="0.25"/>
    <row r="1802" s="47" customFormat="1" x14ac:dyDescent="0.25"/>
    <row r="1803" s="47" customFormat="1" x14ac:dyDescent="0.25"/>
    <row r="1804" s="47" customFormat="1" x14ac:dyDescent="0.25"/>
    <row r="1805" s="47" customFormat="1" x14ac:dyDescent="0.25"/>
    <row r="1806" s="47" customFormat="1" x14ac:dyDescent="0.25"/>
    <row r="1807" s="47" customFormat="1" x14ac:dyDescent="0.25"/>
    <row r="1808" s="47" customFormat="1" x14ac:dyDescent="0.25"/>
    <row r="1809" s="47" customFormat="1" x14ac:dyDescent="0.25"/>
    <row r="1810" s="47" customFormat="1" x14ac:dyDescent="0.25"/>
    <row r="1811" s="47" customFormat="1" x14ac:dyDescent="0.25"/>
    <row r="1812" s="47" customFormat="1" x14ac:dyDescent="0.25"/>
    <row r="1813" s="47" customFormat="1" x14ac:dyDescent="0.25"/>
    <row r="1814" s="47" customFormat="1" x14ac:dyDescent="0.25"/>
    <row r="1815" s="47" customFormat="1" x14ac:dyDescent="0.25"/>
    <row r="1816" s="47" customFormat="1" x14ac:dyDescent="0.25"/>
    <row r="1817" s="47" customFormat="1" x14ac:dyDescent="0.25"/>
    <row r="1818" s="47" customFormat="1" x14ac:dyDescent="0.25"/>
    <row r="1819" s="47" customFormat="1" x14ac:dyDescent="0.25"/>
    <row r="1820" s="47" customFormat="1" x14ac:dyDescent="0.25"/>
    <row r="1821" s="47" customFormat="1" x14ac:dyDescent="0.25"/>
    <row r="1822" s="47" customFormat="1" x14ac:dyDescent="0.25"/>
    <row r="1823" s="47" customFormat="1" x14ac:dyDescent="0.25"/>
    <row r="1824" s="47" customFormat="1" x14ac:dyDescent="0.25"/>
    <row r="1825" s="47" customFormat="1" x14ac:dyDescent="0.25"/>
    <row r="1826" s="47" customFormat="1" x14ac:dyDescent="0.25"/>
    <row r="1827" s="47" customFormat="1" x14ac:dyDescent="0.25"/>
    <row r="1828" s="47" customFormat="1" x14ac:dyDescent="0.25"/>
    <row r="1829" s="47" customFormat="1" x14ac:dyDescent="0.25"/>
    <row r="1830" s="47" customFormat="1" x14ac:dyDescent="0.25"/>
    <row r="1831" s="47" customFormat="1" x14ac:dyDescent="0.25"/>
    <row r="1832" s="47" customFormat="1" x14ac:dyDescent="0.25"/>
    <row r="1833" s="47" customFormat="1" x14ac:dyDescent="0.25"/>
    <row r="1834" s="47" customFormat="1" x14ac:dyDescent="0.25"/>
    <row r="1835" s="47" customFormat="1" x14ac:dyDescent="0.25"/>
    <row r="1836" s="47" customFormat="1" x14ac:dyDescent="0.25"/>
    <row r="1837" s="47" customFormat="1" x14ac:dyDescent="0.25"/>
    <row r="1838" s="47" customFormat="1" x14ac:dyDescent="0.25"/>
    <row r="1839" s="47" customFormat="1" x14ac:dyDescent="0.25"/>
    <row r="1840" s="47" customFormat="1" x14ac:dyDescent="0.25"/>
    <row r="1841" s="47" customFormat="1" x14ac:dyDescent="0.25"/>
    <row r="1842" s="47" customFormat="1" x14ac:dyDescent="0.25"/>
    <row r="1843" s="47" customFormat="1" x14ac:dyDescent="0.25"/>
    <row r="1844" s="47" customFormat="1" x14ac:dyDescent="0.25"/>
    <row r="1845" s="47" customFormat="1" x14ac:dyDescent="0.25"/>
    <row r="1846" s="47" customFormat="1" x14ac:dyDescent="0.25"/>
    <row r="1847" s="47" customFormat="1" x14ac:dyDescent="0.25"/>
    <row r="1848" s="47" customFormat="1" x14ac:dyDescent="0.25"/>
    <row r="1849" s="47" customFormat="1" x14ac:dyDescent="0.25"/>
    <row r="1850" s="47" customFormat="1" x14ac:dyDescent="0.25"/>
    <row r="1851" s="47" customFormat="1" x14ac:dyDescent="0.25"/>
    <row r="1852" s="47" customFormat="1" x14ac:dyDescent="0.25"/>
    <row r="1853" s="47" customFormat="1" x14ac:dyDescent="0.25"/>
    <row r="1854" s="47" customFormat="1" x14ac:dyDescent="0.25"/>
    <row r="1855" s="47" customFormat="1" x14ac:dyDescent="0.25"/>
    <row r="1856" s="47" customFormat="1" x14ac:dyDescent="0.25"/>
    <row r="1857" s="47" customFormat="1" x14ac:dyDescent="0.25"/>
    <row r="1858" s="47" customFormat="1" x14ac:dyDescent="0.25"/>
    <row r="1859" s="47" customFormat="1" x14ac:dyDescent="0.25"/>
    <row r="1860" s="47" customFormat="1" x14ac:dyDescent="0.25"/>
    <row r="1861" s="47" customFormat="1" x14ac:dyDescent="0.25"/>
    <row r="1862" s="47" customFormat="1" x14ac:dyDescent="0.25"/>
    <row r="1863" s="47" customFormat="1" x14ac:dyDescent="0.25"/>
    <row r="1864" s="47" customFormat="1" x14ac:dyDescent="0.25"/>
    <row r="1865" s="47" customFormat="1" x14ac:dyDescent="0.25"/>
    <row r="1866" s="47" customFormat="1" x14ac:dyDescent="0.25"/>
    <row r="1867" s="47" customFormat="1" x14ac:dyDescent="0.25"/>
    <row r="1868" s="47" customFormat="1" x14ac:dyDescent="0.25"/>
    <row r="1869" s="47" customFormat="1" x14ac:dyDescent="0.25"/>
    <row r="1870" s="47" customFormat="1" x14ac:dyDescent="0.25"/>
    <row r="1871" s="47" customFormat="1" x14ac:dyDescent="0.25"/>
    <row r="1872" s="47" customFormat="1" x14ac:dyDescent="0.25"/>
    <row r="1873" s="47" customFormat="1" x14ac:dyDescent="0.25"/>
    <row r="1874" s="47" customFormat="1" x14ac:dyDescent="0.25"/>
    <row r="1875" s="47" customFormat="1" x14ac:dyDescent="0.25"/>
    <row r="1876" s="47" customFormat="1" x14ac:dyDescent="0.25"/>
    <row r="1877" s="47" customFormat="1" x14ac:dyDescent="0.25"/>
    <row r="1878" s="47" customFormat="1" x14ac:dyDescent="0.25"/>
    <row r="1879" s="47" customFormat="1" x14ac:dyDescent="0.25"/>
    <row r="1880" s="47" customFormat="1" x14ac:dyDescent="0.25"/>
    <row r="1881" s="47" customFormat="1" x14ac:dyDescent="0.25"/>
    <row r="1882" s="47" customFormat="1" x14ac:dyDescent="0.25"/>
    <row r="1883" s="47" customFormat="1" x14ac:dyDescent="0.25"/>
    <row r="1884" s="47" customFormat="1" x14ac:dyDescent="0.25"/>
    <row r="1885" s="47" customFormat="1" x14ac:dyDescent="0.25"/>
    <row r="1886" s="47" customFormat="1" x14ac:dyDescent="0.25"/>
    <row r="1887" s="47" customFormat="1" x14ac:dyDescent="0.25"/>
    <row r="1888" s="47" customFormat="1" x14ac:dyDescent="0.25"/>
    <row r="1889" s="47" customFormat="1" x14ac:dyDescent="0.25"/>
    <row r="1890" s="47" customFormat="1" x14ac:dyDescent="0.25"/>
    <row r="1891" s="47" customFormat="1" x14ac:dyDescent="0.25"/>
    <row r="1892" s="47" customFormat="1" x14ac:dyDescent="0.25"/>
    <row r="1893" s="47" customFormat="1" x14ac:dyDescent="0.25"/>
    <row r="1894" s="47" customFormat="1" x14ac:dyDescent="0.25"/>
    <row r="1895" s="47" customFormat="1" x14ac:dyDescent="0.25"/>
    <row r="1896" s="47" customFormat="1" x14ac:dyDescent="0.25"/>
    <row r="1897" s="47" customFormat="1" x14ac:dyDescent="0.25"/>
    <row r="1898" s="47" customFormat="1" x14ac:dyDescent="0.25"/>
    <row r="1899" s="47" customFormat="1" x14ac:dyDescent="0.25"/>
    <row r="1900" s="47" customFormat="1" x14ac:dyDescent="0.25"/>
    <row r="1901" s="47" customFormat="1" x14ac:dyDescent="0.25"/>
    <row r="1902" s="47" customFormat="1" x14ac:dyDescent="0.25"/>
    <row r="1903" s="47" customFormat="1" x14ac:dyDescent="0.25"/>
    <row r="1904" s="47" customFormat="1" x14ac:dyDescent="0.25"/>
    <row r="1905" s="47" customFormat="1" x14ac:dyDescent="0.25"/>
    <row r="1906" s="47" customFormat="1" x14ac:dyDescent="0.25"/>
    <row r="1907" s="47" customFormat="1" x14ac:dyDescent="0.25"/>
    <row r="1908" s="47" customFormat="1" x14ac:dyDescent="0.25"/>
    <row r="1909" s="47" customFormat="1" x14ac:dyDescent="0.25"/>
    <row r="1910" s="47" customFormat="1" x14ac:dyDescent="0.25"/>
    <row r="1911" s="47" customFormat="1" x14ac:dyDescent="0.25"/>
    <row r="1912" s="47" customFormat="1" x14ac:dyDescent="0.25"/>
    <row r="1913" s="47" customFormat="1" x14ac:dyDescent="0.25"/>
    <row r="1914" s="47" customFormat="1" x14ac:dyDescent="0.25"/>
    <row r="1915" s="47" customFormat="1" x14ac:dyDescent="0.25"/>
    <row r="1916" s="47" customFormat="1" x14ac:dyDescent="0.25"/>
    <row r="1917" s="47" customFormat="1" x14ac:dyDescent="0.25"/>
    <row r="1918" s="47" customFormat="1" x14ac:dyDescent="0.25"/>
    <row r="1919" s="47" customFormat="1" x14ac:dyDescent="0.25"/>
    <row r="1920" s="47" customFormat="1" x14ac:dyDescent="0.25"/>
    <row r="1921" s="47" customFormat="1" x14ac:dyDescent="0.25"/>
    <row r="1922" s="47" customFormat="1" x14ac:dyDescent="0.25"/>
    <row r="1923" s="47" customFormat="1" x14ac:dyDescent="0.25"/>
    <row r="1924" s="47" customFormat="1" x14ac:dyDescent="0.25"/>
    <row r="1925" s="47" customFormat="1" x14ac:dyDescent="0.25"/>
    <row r="1926" s="47" customFormat="1" x14ac:dyDescent="0.25"/>
    <row r="1927" s="47" customFormat="1" x14ac:dyDescent="0.25"/>
    <row r="1928" s="47" customFormat="1" x14ac:dyDescent="0.25"/>
    <row r="1929" s="47" customFormat="1" x14ac:dyDescent="0.25"/>
    <row r="1930" s="47" customFormat="1" x14ac:dyDescent="0.25"/>
    <row r="1931" s="47" customFormat="1" x14ac:dyDescent="0.25"/>
    <row r="1932" s="47" customFormat="1" x14ac:dyDescent="0.25"/>
    <row r="1933" s="47" customFormat="1" x14ac:dyDescent="0.25"/>
    <row r="1934" s="47" customFormat="1" x14ac:dyDescent="0.25"/>
    <row r="1935" s="47" customFormat="1" x14ac:dyDescent="0.25"/>
    <row r="1936" s="47" customFormat="1" x14ac:dyDescent="0.25"/>
    <row r="1937" s="47" customFormat="1" x14ac:dyDescent="0.25"/>
    <row r="1938" s="47" customFormat="1" x14ac:dyDescent="0.25"/>
    <row r="1939" s="47" customFormat="1" x14ac:dyDescent="0.25"/>
    <row r="1940" s="47" customFormat="1" x14ac:dyDescent="0.25"/>
    <row r="1941" s="47" customFormat="1" x14ac:dyDescent="0.25"/>
    <row r="1942" s="47" customFormat="1" x14ac:dyDescent="0.25"/>
    <row r="1943" s="47" customFormat="1" x14ac:dyDescent="0.25"/>
    <row r="1944" s="47" customFormat="1" x14ac:dyDescent="0.25"/>
    <row r="1945" s="47" customFormat="1" x14ac:dyDescent="0.25"/>
    <row r="1946" s="47" customFormat="1" x14ac:dyDescent="0.25"/>
    <row r="1947" s="47" customFormat="1" x14ac:dyDescent="0.25"/>
    <row r="1948" s="47" customFormat="1" x14ac:dyDescent="0.25"/>
    <row r="1949" s="47" customFormat="1" x14ac:dyDescent="0.25"/>
    <row r="1950" s="47" customFormat="1" x14ac:dyDescent="0.25"/>
    <row r="1951" s="47" customFormat="1" x14ac:dyDescent="0.25"/>
    <row r="1952" s="47" customFormat="1" x14ac:dyDescent="0.25"/>
    <row r="1953" s="47" customFormat="1" x14ac:dyDescent="0.25"/>
    <row r="1954" s="47" customFormat="1" x14ac:dyDescent="0.25"/>
    <row r="1955" s="47" customFormat="1" x14ac:dyDescent="0.25"/>
    <row r="1956" s="47" customFormat="1" x14ac:dyDescent="0.25"/>
    <row r="1957" s="47" customFormat="1" x14ac:dyDescent="0.25"/>
    <row r="1958" s="47" customFormat="1" x14ac:dyDescent="0.25"/>
    <row r="1959" s="47" customFormat="1" x14ac:dyDescent="0.25"/>
    <row r="1960" s="47" customFormat="1" x14ac:dyDescent="0.25"/>
    <row r="1961" s="47" customFormat="1" x14ac:dyDescent="0.25"/>
    <row r="1962" s="47" customFormat="1" x14ac:dyDescent="0.25"/>
    <row r="1963" s="47" customFormat="1" x14ac:dyDescent="0.25"/>
    <row r="1964" s="47" customFormat="1" x14ac:dyDescent="0.25"/>
    <row r="1965" s="47" customFormat="1" x14ac:dyDescent="0.25"/>
    <row r="1966" s="47" customFormat="1" x14ac:dyDescent="0.25"/>
    <row r="1967" s="47" customFormat="1" x14ac:dyDescent="0.25"/>
    <row r="1968" s="47" customFormat="1" x14ac:dyDescent="0.25"/>
    <row r="1969" s="47" customFormat="1" x14ac:dyDescent="0.25"/>
    <row r="1970" s="47" customFormat="1" x14ac:dyDescent="0.25"/>
    <row r="1971" s="47" customFormat="1" x14ac:dyDescent="0.25"/>
    <row r="1972" s="47" customFormat="1" x14ac:dyDescent="0.25"/>
    <row r="1973" s="47" customFormat="1" x14ac:dyDescent="0.25"/>
    <row r="1974" s="47" customFormat="1" x14ac:dyDescent="0.25"/>
    <row r="1975" s="47" customFormat="1" x14ac:dyDescent="0.25"/>
    <row r="1976" s="47" customFormat="1" x14ac:dyDescent="0.25"/>
    <row r="1977" s="47" customFormat="1" x14ac:dyDescent="0.25"/>
    <row r="1978" s="47" customFormat="1" x14ac:dyDescent="0.25"/>
    <row r="1979" s="47" customFormat="1" x14ac:dyDescent="0.25"/>
    <row r="1980" s="47" customFormat="1" x14ac:dyDescent="0.25"/>
    <row r="1981" s="47" customFormat="1" x14ac:dyDescent="0.25"/>
    <row r="1982" s="47" customFormat="1" x14ac:dyDescent="0.25"/>
    <row r="1983" s="47" customFormat="1" x14ac:dyDescent="0.25"/>
    <row r="1984" s="47" customFormat="1" x14ac:dyDescent="0.25"/>
    <row r="1985" s="47" customFormat="1" x14ac:dyDescent="0.25"/>
    <row r="1986" s="47" customFormat="1" x14ac:dyDescent="0.25"/>
    <row r="1987" s="47" customFormat="1" x14ac:dyDescent="0.25"/>
    <row r="1988" s="47" customFormat="1" x14ac:dyDescent="0.25"/>
    <row r="1989" s="47" customFormat="1" x14ac:dyDescent="0.25"/>
    <row r="1990" s="47" customFormat="1" x14ac:dyDescent="0.25"/>
    <row r="1991" s="47" customFormat="1" x14ac:dyDescent="0.25"/>
    <row r="1992" s="47" customFormat="1" x14ac:dyDescent="0.25"/>
    <row r="1993" s="47" customFormat="1" x14ac:dyDescent="0.25"/>
    <row r="1994" s="47" customFormat="1" x14ac:dyDescent="0.25"/>
    <row r="1995" s="47" customFormat="1" x14ac:dyDescent="0.25"/>
    <row r="1996" s="47" customFormat="1" x14ac:dyDescent="0.25"/>
    <row r="1997" s="47" customFormat="1" x14ac:dyDescent="0.25"/>
    <row r="1998" s="47" customFormat="1" x14ac:dyDescent="0.25"/>
    <row r="1999" s="47" customFormat="1" x14ac:dyDescent="0.25"/>
    <row r="2000" s="47" customFormat="1" x14ac:dyDescent="0.25"/>
    <row r="2001" s="47" customFormat="1" x14ac:dyDescent="0.25"/>
    <row r="2002" s="47" customFormat="1" x14ac:dyDescent="0.25"/>
    <row r="2003" s="47" customFormat="1" x14ac:dyDescent="0.25"/>
    <row r="2004" s="47" customFormat="1" x14ac:dyDescent="0.25"/>
    <row r="2005" s="47" customFormat="1" x14ac:dyDescent="0.25"/>
    <row r="2006" s="47" customFormat="1" x14ac:dyDescent="0.25"/>
    <row r="2007" s="47" customFormat="1" x14ac:dyDescent="0.25"/>
    <row r="2008" s="47" customFormat="1" x14ac:dyDescent="0.25"/>
    <row r="2009" s="47" customFormat="1" x14ac:dyDescent="0.25"/>
    <row r="2010" s="47" customFormat="1" x14ac:dyDescent="0.25"/>
    <row r="2011" s="47" customFormat="1" x14ac:dyDescent="0.25"/>
    <row r="2012" s="47" customFormat="1" x14ac:dyDescent="0.25"/>
    <row r="2013" s="47" customFormat="1" x14ac:dyDescent="0.25"/>
    <row r="2014" s="47" customFormat="1" x14ac:dyDescent="0.25"/>
    <row r="2015" s="47" customFormat="1" x14ac:dyDescent="0.25"/>
    <row r="2016" s="47" customFormat="1" x14ac:dyDescent="0.25"/>
    <row r="2017" s="47" customFormat="1" x14ac:dyDescent="0.25"/>
    <row r="2018" s="47" customFormat="1" x14ac:dyDescent="0.25"/>
    <row r="2019" s="47" customFormat="1" x14ac:dyDescent="0.25"/>
    <row r="2020" s="47" customFormat="1" x14ac:dyDescent="0.25"/>
    <row r="2021" s="47" customFormat="1" x14ac:dyDescent="0.25"/>
    <row r="2022" s="47" customFormat="1" x14ac:dyDescent="0.25"/>
    <row r="2023" s="47" customFormat="1" x14ac:dyDescent="0.25"/>
    <row r="2024" s="47" customFormat="1" x14ac:dyDescent="0.25"/>
    <row r="2025" s="47" customFormat="1" x14ac:dyDescent="0.25"/>
    <row r="2026" s="47" customFormat="1" x14ac:dyDescent="0.25"/>
    <row r="2027" s="47" customFormat="1" x14ac:dyDescent="0.25"/>
    <row r="2028" s="47" customFormat="1" x14ac:dyDescent="0.25"/>
    <row r="2029" s="47" customFormat="1" x14ac:dyDescent="0.25"/>
    <row r="2030" s="47" customFormat="1" x14ac:dyDescent="0.25"/>
    <row r="2031" s="47" customFormat="1" x14ac:dyDescent="0.25"/>
    <row r="2032" s="47" customFormat="1" x14ac:dyDescent="0.25"/>
    <row r="2033" spans="1:6" s="47" customFormat="1" x14ac:dyDescent="0.25"/>
    <row r="2034" spans="1:6" s="47" customFormat="1" x14ac:dyDescent="0.25"/>
    <row r="2035" spans="1:6" s="47" customFormat="1" x14ac:dyDescent="0.25"/>
    <row r="2036" spans="1:6" s="47" customFormat="1" x14ac:dyDescent="0.25"/>
    <row r="2037" spans="1:6" x14ac:dyDescent="0.25">
      <c r="A2037" s="47"/>
      <c r="B2037" s="47"/>
      <c r="C2037" s="47"/>
      <c r="D2037" s="47"/>
      <c r="E2037" s="47"/>
      <c r="F2037" s="47"/>
    </row>
    <row r="2038" spans="1:6" x14ac:dyDescent="0.25">
      <c r="A2038" s="47"/>
      <c r="B2038" s="47"/>
      <c r="C2038" s="47"/>
      <c r="D2038" s="47"/>
      <c r="E2038" s="47"/>
      <c r="F2038" s="47"/>
    </row>
    <row r="2039" spans="1:6" x14ac:dyDescent="0.25">
      <c r="A2039" s="47"/>
      <c r="B2039" s="47"/>
      <c r="C2039" s="47"/>
      <c r="D2039" s="47"/>
      <c r="E2039" s="47"/>
      <c r="F2039" s="47"/>
    </row>
  </sheetData>
  <mergeCells count="3">
    <mergeCell ref="A2:F2"/>
    <mergeCell ref="A3:F3"/>
    <mergeCell ref="A1:F1"/>
  </mergeCells>
  <pageMargins left="0.7" right="0.7" top="0.75" bottom="0.75" header="0.3" footer="0.3"/>
  <pageSetup paperSize="9" scale="61" fitToHeight="0" orientation="portrait" r:id="rId1"/>
  <ignoredErrors>
    <ignoredError sqref="C7:F7 C196:F196" formula="1"/>
    <ignoredError sqref="A209 A32:A40 A42 A44:A49 A7 A52:A54 A60 A64:A67 A75 A78 A83 A101:A109 A111 A113:A116 A141:A145 A155 A185:A189 A191 A193 A194 A207 A216:A218 A220 A229:A230 A223 A250:A253 A255 A257:A258 A262:A263" numberStoredAsText="1"/>
    <ignoredError sqref="C192:D19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OPĆI DIO</vt:lpstr>
      <vt:lpstr>PLAN PRIHODA</vt:lpstr>
      <vt:lpstr>IZVORI FINANCIRANJA</vt:lpstr>
      <vt:lpstr>PLAN RASHODA</vt:lpstr>
      <vt:lpstr>'PLAN RASHODA'!Podrucje_ispisa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Marincel Borković</dc:creator>
  <cp:lastModifiedBy>Sandra Zubčić</cp:lastModifiedBy>
  <cp:lastPrinted>2025-11-22T12:47:42Z</cp:lastPrinted>
  <dcterms:created xsi:type="dcterms:W3CDTF">2021-12-11T11:52:05Z</dcterms:created>
  <dcterms:modified xsi:type="dcterms:W3CDTF">2025-11-24T07:30:26Z</dcterms:modified>
</cp:coreProperties>
</file>