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lipi\Desktop\03_Usvajanje 2. Izmjena i dopuna FP NSK 2023\"/>
    </mc:Choice>
  </mc:AlternateContent>
  <xr:revisionPtr revIDLastSave="0" documentId="8_{0179E300-3BAC-4D27-8DF9-38AB1BD9762F}" xr6:coauthVersionLast="37" xr6:coauthVersionMax="37" xr10:uidLastSave="{00000000-0000-0000-0000-000000000000}"/>
  <bookViews>
    <workbookView xWindow="0" yWindow="0" windowWidth="21465" windowHeight="11160" xr2:uid="{76692F5C-D279-49FC-BFC6-D755E5ED75CE}"/>
  </bookViews>
  <sheets>
    <sheet name="OPĆI DIO" sheetId="1" r:id="rId1"/>
    <sheet name="PLAN PRIHODA" sheetId="3" r:id="rId2"/>
    <sheet name="IZVORI FINANCIRANJA" sheetId="2" r:id="rId3"/>
    <sheet name="PLAN RASHODA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9" i="1" l="1"/>
  <c r="D26" i="3" l="1"/>
  <c r="D27" i="3"/>
  <c r="D28" i="3"/>
  <c r="C15" i="1"/>
  <c r="D10" i="1"/>
  <c r="C10" i="1"/>
  <c r="C9" i="1"/>
  <c r="C8" i="3"/>
  <c r="E25" i="3"/>
  <c r="C24" i="3"/>
  <c r="D10" i="3"/>
  <c r="C14" i="3"/>
  <c r="E33" i="3"/>
  <c r="C32" i="3"/>
  <c r="C31" i="3" s="1"/>
  <c r="C30" i="3" s="1"/>
  <c r="E37" i="3"/>
  <c r="C36" i="3"/>
  <c r="C35" i="3" s="1"/>
  <c r="C34" i="3" s="1"/>
  <c r="E61" i="5"/>
  <c r="E8" i="2"/>
  <c r="C8" i="2" l="1"/>
  <c r="D9" i="2"/>
  <c r="C10" i="2"/>
  <c r="E6" i="5"/>
  <c r="E7" i="5"/>
  <c r="C7" i="5"/>
  <c r="E8" i="5"/>
  <c r="D8" i="5"/>
  <c r="D10" i="5"/>
  <c r="C10" i="5"/>
  <c r="E11" i="5"/>
  <c r="E19" i="5"/>
  <c r="E31" i="5"/>
  <c r="E33" i="5"/>
  <c r="E35" i="5"/>
  <c r="D34" i="5"/>
  <c r="D39" i="5"/>
  <c r="C39" i="5"/>
  <c r="E40" i="5"/>
  <c r="E41" i="5"/>
  <c r="E42" i="5"/>
  <c r="D42" i="5"/>
  <c r="E45" i="5"/>
  <c r="D45" i="5"/>
  <c r="C45" i="5"/>
  <c r="E48" i="5"/>
  <c r="D48" i="5"/>
  <c r="D52" i="5"/>
  <c r="C52" i="5"/>
  <c r="E53" i="5"/>
  <c r="E54" i="5"/>
  <c r="D55" i="5"/>
  <c r="E55" i="5" s="1"/>
  <c r="E56" i="5"/>
  <c r="E60" i="5"/>
  <c r="E59" i="5" s="1"/>
  <c r="E58" i="5" s="1"/>
  <c r="E57" i="5" s="1"/>
  <c r="D59" i="5"/>
  <c r="D58" i="5" s="1"/>
  <c r="D57" i="5" s="1"/>
  <c r="E63" i="5"/>
  <c r="E62" i="5" s="1"/>
  <c r="D63" i="5"/>
  <c r="D62" i="5" s="1"/>
  <c r="E67" i="5"/>
  <c r="E66" i="5" s="1"/>
  <c r="E65" i="5" s="1"/>
  <c r="D65" i="5"/>
  <c r="E72" i="5"/>
  <c r="E74" i="5"/>
  <c r="D73" i="5"/>
  <c r="D70" i="5"/>
  <c r="C70" i="5"/>
  <c r="E76" i="5"/>
  <c r="E75" i="5" s="1"/>
  <c r="D76" i="5"/>
  <c r="D75" i="5" s="1"/>
  <c r="E78" i="5"/>
  <c r="D9" i="5" l="1"/>
  <c r="E34" i="5"/>
  <c r="E10" i="5"/>
  <c r="E39" i="5"/>
  <c r="E38" i="5" s="1"/>
  <c r="D38" i="5"/>
  <c r="E52" i="5"/>
  <c r="D44" i="5"/>
  <c r="D37" i="5" s="1"/>
  <c r="D7" i="5" s="1"/>
  <c r="D6" i="5" s="1"/>
  <c r="E44" i="5"/>
  <c r="D51" i="5"/>
  <c r="E51" i="5"/>
  <c r="C51" i="5"/>
  <c r="D61" i="5"/>
  <c r="E70" i="5"/>
  <c r="D69" i="5"/>
  <c r="D68" i="5" s="1"/>
  <c r="E14" i="1"/>
  <c r="D14" i="3"/>
  <c r="E15" i="3"/>
  <c r="D18" i="3"/>
  <c r="D24" i="3"/>
  <c r="E24" i="3" s="1"/>
  <c r="E32" i="3"/>
  <c r="E31" i="3" s="1"/>
  <c r="E30" i="3" s="1"/>
  <c r="E36" i="3"/>
  <c r="E35" i="3" s="1"/>
  <c r="E34" i="3" s="1"/>
  <c r="D36" i="3"/>
  <c r="D35" i="3" s="1"/>
  <c r="D34" i="3" s="1"/>
  <c r="D32" i="3"/>
  <c r="D31" i="3" s="1"/>
  <c r="D30" i="3" s="1"/>
  <c r="E13" i="3"/>
  <c r="E11" i="3"/>
  <c r="E13" i="2"/>
  <c r="E11" i="2"/>
  <c r="E12" i="2"/>
  <c r="C25" i="5"/>
  <c r="C20" i="5"/>
  <c r="C17" i="5"/>
  <c r="C15" i="5"/>
  <c r="C12" i="5"/>
  <c r="E14" i="3" l="1"/>
  <c r="E9" i="5"/>
  <c r="E37" i="5"/>
  <c r="D23" i="3"/>
  <c r="D22" i="3" s="1"/>
  <c r="C23" i="3"/>
  <c r="C34" i="5"/>
  <c r="C9" i="5" l="1"/>
  <c r="C8" i="5" s="1"/>
  <c r="C48" i="5"/>
  <c r="E23" i="3"/>
  <c r="C22" i="3"/>
  <c r="E22" i="3" s="1"/>
  <c r="C44" i="5" l="1"/>
  <c r="C77" i="5" l="1"/>
  <c r="C76" i="5" s="1"/>
  <c r="C75" i="5" s="1"/>
  <c r="C66" i="5"/>
  <c r="C65" i="5" s="1"/>
  <c r="C63" i="5" l="1"/>
  <c r="C62" i="5" s="1"/>
  <c r="C61" i="5" s="1"/>
  <c r="C73" i="5"/>
  <c r="E73" i="5" l="1"/>
  <c r="C69" i="5"/>
  <c r="D17" i="3"/>
  <c r="D16" i="3" s="1"/>
  <c r="D9" i="3" s="1"/>
  <c r="C12" i="3"/>
  <c r="E12" i="3" s="1"/>
  <c r="C10" i="3"/>
  <c r="E9" i="3" l="1"/>
  <c r="E10" i="3"/>
  <c r="C9" i="3"/>
  <c r="E69" i="5"/>
  <c r="E68" i="5" s="1"/>
  <c r="C68" i="5"/>
  <c r="E21" i="3"/>
  <c r="C59" i="5"/>
  <c r="C58" i="5" s="1"/>
  <c r="C57" i="5" s="1"/>
  <c r="D8" i="3" l="1"/>
  <c r="C42" i="5"/>
  <c r="C38" i="5" s="1"/>
  <c r="C37" i="5" s="1"/>
  <c r="E20" i="3"/>
  <c r="D8" i="1"/>
  <c r="E8" i="3" l="1"/>
  <c r="D6" i="1"/>
  <c r="D5" i="1" s="1"/>
  <c r="D11" i="1" s="1"/>
  <c r="C18" i="3" l="1"/>
  <c r="E19" i="3"/>
  <c r="C28" i="3"/>
  <c r="E29" i="3"/>
  <c r="E10" i="1"/>
  <c r="C6" i="5" l="1"/>
  <c r="E28" i="3"/>
  <c r="C27" i="3"/>
  <c r="E18" i="3"/>
  <c r="C17" i="3"/>
  <c r="C8" i="1" l="1"/>
  <c r="E9" i="1"/>
  <c r="E8" i="1" s="1"/>
  <c r="C16" i="3"/>
  <c r="E17" i="3"/>
  <c r="E27" i="3"/>
  <c r="C26" i="3"/>
  <c r="E26" i="3" s="1"/>
  <c r="E16" i="3" l="1"/>
  <c r="C6" i="1" l="1"/>
  <c r="C5" i="1" s="1"/>
  <c r="C11" i="1" s="1"/>
  <c r="E6" i="1"/>
  <c r="E5" i="1" s="1"/>
  <c r="E11" i="1" s="1"/>
</calcChain>
</file>

<file path=xl/sharedStrings.xml><?xml version="1.0" encoding="utf-8"?>
<sst xmlns="http://schemas.openxmlformats.org/spreadsheetml/2006/main" count="183" uniqueCount="95">
  <si>
    <t>OPĆI DIO</t>
  </si>
  <si>
    <t>SKUPINA</t>
  </si>
  <si>
    <t>PRIHODI UKUPNO</t>
  </si>
  <si>
    <t>PRIHODI POSLOVANJA</t>
  </si>
  <si>
    <t>PRIHODI OD NEFINANCIJSKE IMOVINE</t>
  </si>
  <si>
    <t>RASHODI UKUPNO</t>
  </si>
  <si>
    <t>RASHODI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</si>
  <si>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</si>
  <si>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</si>
  <si>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</si>
  <si>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</si>
  <si>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</si>
  <si>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NEFINANCIJSKU IMOVINU I OTPLATE ZAJMOVA</t>
  </si>
  <si>
    <t/>
  </si>
  <si>
    <t>Nacionalna i sveučilišna knjižnica u Zagrebu</t>
  </si>
  <si>
    <t>11</t>
  </si>
  <si>
    <t>Opći prihodi i primici</t>
  </si>
  <si>
    <t>31</t>
  </si>
  <si>
    <t>Vlastiti prihodi</t>
  </si>
  <si>
    <t>43</t>
  </si>
  <si>
    <t>Ostali prihodi za posebne namjene</t>
  </si>
  <si>
    <t>IZVORI FINANCIRANJA</t>
  </si>
  <si>
    <t>A622017</t>
  </si>
  <si>
    <t>Administracija i upravljanje NSK</t>
  </si>
  <si>
    <t>A622131</t>
  </si>
  <si>
    <t>Nabava inozemnih znanstvenih časopisa</t>
  </si>
  <si>
    <t>K622116</t>
  </si>
  <si>
    <t>Knjige, umjetnička djela i ostale izložbene vrijednosti</t>
  </si>
  <si>
    <t>A622134</t>
  </si>
  <si>
    <t>Administracija i upravljanje NSK ( iz evidencijskih prihoda)</t>
  </si>
  <si>
    <t>21836</t>
  </si>
  <si>
    <t>ADMINISTRACIJA I UPRAVLJANJE NACIONALNE SVEUČILIŠNE KNJIŽNICE</t>
  </si>
  <si>
    <t>Plaće za redovan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</si>
  <si>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</si>
  <si>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</si>
  <si>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</si>
  <si>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</si>
  <si>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</si>
  <si>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</si>
  <si>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</si>
  <si>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</si>
  <si>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</si>
  <si>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</si>
  <si>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</si>
  <si>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ADMINISTRACIJA I UPRAVLJANJE NACIONALNE SVEUČILIŠNE KNJIŽNICE (IZ EVIDENCIJSKIH PRIHODA)</t>
  </si>
  <si>
    <t>NABAVA INOZEMNIH ZNANSTVENIH ČASOPISA</t>
  </si>
  <si>
    <t>KNJIGE, UMJETNIČKA DJELA I OSTALE IZLOŽBENE VRIJEDNOSTI</t>
  </si>
  <si>
    <t>Prihodi poslovanja</t>
  </si>
  <si>
    <t>Prihodi od prodaje proizvoda i robe te pruženih usluga, prihodi od donacija te povrati po protestiranim jamstvima</t>
  </si>
  <si>
    <t>Prihodi od imovine</t>
  </si>
  <si>
    <t>Prihodi od upravnih i administrativnih pristojbi, pristojbi po posebnim propisima i naknada</t>
  </si>
  <si>
    <t>Rashodi poslovanja</t>
  </si>
  <si>
    <t>Doprinosi na plaće</t>
  </si>
  <si>
    <t>Financijski rashodi</t>
  </si>
  <si>
    <t>Donos neutrošenih prihoda iz prethodnih godina</t>
  </si>
  <si>
    <t>Odnos neutrošenih prihoda u slijedeću godinu</t>
  </si>
  <si>
    <t>Službe kulture</t>
  </si>
  <si>
    <t>0820</t>
  </si>
  <si>
    <t>PLAN PRIHODA I PRIMITAKA</t>
  </si>
  <si>
    <t>PLAN RASHODA I IZDATAKA</t>
  </si>
  <si>
    <t>Rashodi za zaposlene</t>
  </si>
  <si>
    <t>Plaće (Bruto)</t>
  </si>
  <si>
    <t>Materijalni rashodi</t>
  </si>
  <si>
    <t>Naknade troškova zaposlenima</t>
  </si>
  <si>
    <t>Rashodi za materijal i energiju</t>
  </si>
  <si>
    <t>Naknade građanima i kućanstvima na temelju osiguranja i druge naknade</t>
  </si>
  <si>
    <t>Rashodi za nabavu nefinancijske imovine</t>
  </si>
  <si>
    <t>Rashodi za nabavu proizvedene dugotrajne imovine</t>
  </si>
  <si>
    <t>Rashodi za dodatna ulaganja na nefinancijskoj imovini</t>
  </si>
  <si>
    <t xml:space="preserve">Ostali rashodi </t>
  </si>
  <si>
    <t xml:space="preserve"> PLAN  ZA  2023.</t>
  </si>
  <si>
    <t>Ostale naknade troškova zaposlenima</t>
  </si>
  <si>
    <t>Izdaci za dane zajmove i depozite</t>
  </si>
  <si>
    <t>Izdaci za financijsku imovinu i otplatu zajmova</t>
  </si>
  <si>
    <t>Rashodi za nabavu neproizvedene dugotrajne imovine</t>
  </si>
  <si>
    <t>Ostale pomoći</t>
  </si>
  <si>
    <t>Kazne upravne mjere i ostali prihodi</t>
  </si>
  <si>
    <t>A. RAČUN PRIHODA I RASHODA</t>
  </si>
  <si>
    <t>B. RAČUN FINANCIRANJA</t>
  </si>
  <si>
    <t>POSEBNI DIO</t>
  </si>
  <si>
    <t>OPIS</t>
  </si>
  <si>
    <t>RASHODI I IZDACI PO IZVORIMA FINANCIRANJA</t>
  </si>
  <si>
    <t xml:space="preserve">IZMJENE I DOPUNE </t>
  </si>
  <si>
    <t>NOVI PLAN ZA 2023.</t>
  </si>
  <si>
    <t>K622147</t>
  </si>
  <si>
    <t>PROJEKT E-SVEUČILIŠTA - NPOO (C.3.1. R2-I1)</t>
  </si>
  <si>
    <t>Mehanizam za oporavak i otpornost</t>
  </si>
  <si>
    <t>A622145</t>
  </si>
  <si>
    <t>PRAVOMOĆNE SUDSKE PRESUDE</t>
  </si>
  <si>
    <t>Prihodi iz nadležnog proračuna</t>
  </si>
  <si>
    <t>Pomoći iz inozemstva i od subjekata unutar općeg proračuna</t>
  </si>
  <si>
    <t>POVEĆANJE/SMANJENJE</t>
  </si>
  <si>
    <t>PLAN ZA 2023.</t>
  </si>
  <si>
    <t xml:space="preserve">IZMJENE I DOPUNE FINANCIJSKOG PLANA NACINALNE I SVEUČILIŠNE KNJIŽNICE U ZAGREBU ZA 2023. </t>
  </si>
  <si>
    <t xml:space="preserve">IZMJENE I DOPUNE FINANCIJSKOG PLANA NACINALNE I SVEUČILIŠNE KNJIŽNICE U ZAGREBU ZA 2023.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</si>
</sst>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Arial"/>
      <family val="2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8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</borders>
  <cellStyleXfs count="14">
    <xf numFmtId="0" fontId="0" fillId="0" borderId="0"/>
    <xf numFmtId="0" fontId="4" fillId="3" borderId="10" applyNumberFormat="0" applyProtection="0">
      <alignment horizontal="left" vertical="center" indent="1"/>
    </xf>
    <xf numFmtId="0" fontId="5" fillId="4" borderId="10" applyNumberFormat="0" applyProtection="0">
      <alignment horizontal="left" vertical="center" indent="1"/>
    </xf>
    <xf numFmtId="0" fontId="6" fillId="3" borderId="10" applyNumberFormat="0" applyProtection="0">
      <alignment horizontal="center" vertical="center"/>
    </xf>
    <xf numFmtId="4" fontId="7" fillId="5" borderId="10" applyNumberFormat="0" applyProtection="0">
      <alignment horizontal="left" vertical="center" indent="1"/>
    </xf>
    <xf numFmtId="4" fontId="7" fillId="5" borderId="10" applyNumberFormat="0" applyProtection="0">
      <alignment vertical="center"/>
    </xf>
    <xf numFmtId="0" fontId="5" fillId="6" borderId="10" applyNumberFormat="0" applyProtection="0">
      <alignment horizontal="left" vertical="center" wrapText="1" indent="1"/>
    </xf>
    <xf numFmtId="0" fontId="5" fillId="7" borderId="10" applyNumberFormat="0" applyProtection="0">
      <alignment horizontal="left" vertical="center" wrapText="1" indent="1"/>
    </xf>
    <xf numFmtId="0" fontId="5" fillId="8" borderId="10" applyNumberFormat="0" applyProtection="0">
      <alignment horizontal="left" vertical="center" wrapText="1" indent="1"/>
    </xf>
    <xf numFmtId="0" fontId="5" fillId="4" borderId="10" applyNumberFormat="0" applyProtection="0">
      <alignment horizontal="left" vertical="center" wrapText="1" indent="1"/>
    </xf>
    <xf numFmtId="4" fontId="7" fillId="9" borderId="10" applyNumberFormat="0" applyProtection="0">
      <alignment horizontal="right" vertical="center"/>
    </xf>
    <xf numFmtId="0" fontId="28" fillId="0" borderId="0"/>
    <xf numFmtId="0" fontId="28" fillId="0" borderId="0"/>
    <xf numFmtId="0" fontId="28" fillId="0" borderId="0"/>
  </cellStyleXfs>
  <cellXfs count="154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9" fillId="10" borderId="12" xfId="8" quotePrefix="1" applyFont="1" applyFill="1" applyBorder="1" applyAlignment="1">
      <alignment horizontal="center" vertical="center" wrapText="1"/>
    </xf>
    <xf numFmtId="0" fontId="8" fillId="10" borderId="10" xfId="8" quotePrefix="1" applyFont="1" applyFill="1" applyBorder="1" applyAlignment="1">
      <alignment horizontal="left" vertical="center" wrapText="1"/>
    </xf>
    <xf numFmtId="3" fontId="11" fillId="10" borderId="10" xfId="5" applyNumberFormat="1" applyFont="1" applyFill="1" applyBorder="1">
      <alignment vertical="center"/>
    </xf>
    <xf numFmtId="3" fontId="11" fillId="10" borderId="13" xfId="5" applyNumberFormat="1" applyFont="1" applyFill="1" applyBorder="1">
      <alignment vertical="center"/>
    </xf>
    <xf numFmtId="0" fontId="9" fillId="11" borderId="10" xfId="9" quotePrefix="1" applyFont="1" applyFill="1" applyBorder="1">
      <alignment horizontal="left" vertical="center" wrapText="1" indent="1"/>
    </xf>
    <xf numFmtId="3" fontId="10" fillId="11" borderId="10" xfId="10" applyNumberFormat="1" applyFont="1" applyFill="1" applyBorder="1">
      <alignment horizontal="right" vertical="center"/>
    </xf>
    <xf numFmtId="0" fontId="1" fillId="0" borderId="0" xfId="0" applyFont="1"/>
    <xf numFmtId="3" fontId="0" fillId="0" borderId="0" xfId="0" applyNumberFormat="1"/>
    <xf numFmtId="0" fontId="13" fillId="2" borderId="11" xfId="1" quotePrefix="1" applyNumberFormat="1" applyFont="1" applyFill="1" applyBorder="1">
      <alignment horizontal="left" vertical="center" indent="1"/>
    </xf>
    <xf numFmtId="0" fontId="14" fillId="10" borderId="12" xfId="7" quotePrefix="1" applyFont="1" applyFill="1" applyBorder="1" applyAlignment="1">
      <alignment horizontal="left" vertical="center"/>
    </xf>
    <xf numFmtId="0" fontId="14" fillId="10" borderId="10" xfId="7" quotePrefix="1" applyFont="1" applyFill="1" applyBorder="1">
      <alignment horizontal="left" vertical="center" wrapText="1" indent="1"/>
    </xf>
    <xf numFmtId="3" fontId="15" fillId="10" borderId="10" xfId="5" applyNumberFormat="1" applyFont="1" applyFill="1" applyBorder="1">
      <alignment vertical="center"/>
    </xf>
    <xf numFmtId="3" fontId="15" fillId="10" borderId="13" xfId="5" applyNumberFormat="1" applyFont="1" applyFill="1" applyBorder="1">
      <alignment vertical="center"/>
    </xf>
    <xf numFmtId="0" fontId="14" fillId="10" borderId="12" xfId="8" quotePrefix="1" applyFont="1" applyFill="1" applyBorder="1" applyAlignment="1">
      <alignment horizontal="center" vertical="center"/>
    </xf>
    <xf numFmtId="0" fontId="13" fillId="10" borderId="10" xfId="8" quotePrefix="1" applyFont="1" applyFill="1" applyBorder="1" applyAlignment="1">
      <alignment horizontal="left" vertical="center" wrapText="1"/>
    </xf>
    <xf numFmtId="3" fontId="16" fillId="10" borderId="10" xfId="5" applyNumberFormat="1" applyFont="1" applyFill="1" applyBorder="1">
      <alignment vertical="center"/>
    </xf>
    <xf numFmtId="0" fontId="13" fillId="11" borderId="10" xfId="9" quotePrefix="1" applyFont="1" applyFill="1" applyBorder="1">
      <alignment horizontal="left" vertical="center" wrapText="1" indent="1"/>
    </xf>
    <xf numFmtId="3" fontId="16" fillId="11" borderId="10" xfId="10" applyNumberFormat="1" applyFont="1" applyFill="1" applyBorder="1">
      <alignment horizontal="right" vertical="center"/>
    </xf>
    <xf numFmtId="0" fontId="14" fillId="10" borderId="12" xfId="9" quotePrefix="1" applyFont="1" applyFill="1" applyBorder="1" applyAlignment="1">
      <alignment horizontal="left" vertical="center"/>
    </xf>
    <xf numFmtId="3" fontId="15" fillId="10" borderId="10" xfId="10" applyNumberFormat="1" applyFont="1" applyFill="1" applyBorder="1">
      <alignment horizontal="right" vertical="center"/>
    </xf>
    <xf numFmtId="3" fontId="15" fillId="10" borderId="13" xfId="10" applyNumberFormat="1" applyFont="1" applyFill="1" applyBorder="1">
      <alignment horizontal="right" vertical="center"/>
    </xf>
    <xf numFmtId="3" fontId="16" fillId="11" borderId="13" xfId="10" applyNumberFormat="1" applyFont="1" applyFill="1" applyBorder="1">
      <alignment horizontal="right" vertical="center"/>
    </xf>
    <xf numFmtId="0" fontId="13" fillId="11" borderId="12" xfId="9" quotePrefix="1" applyNumberFormat="1" applyFont="1" applyFill="1" applyBorder="1" applyAlignment="1">
      <alignment horizontal="left" vertical="center"/>
    </xf>
    <xf numFmtId="0" fontId="0" fillId="10" borderId="0" xfId="0" applyFill="1"/>
    <xf numFmtId="0" fontId="0" fillId="0" borderId="0" xfId="0" applyAlignment="1"/>
    <xf numFmtId="0" fontId="17" fillId="12" borderId="12" xfId="9" quotePrefix="1" applyFont="1" applyFill="1" applyBorder="1" applyAlignment="1">
      <alignment horizontal="left" vertical="center"/>
    </xf>
    <xf numFmtId="0" fontId="17" fillId="12" borderId="10" xfId="9" quotePrefix="1" applyFont="1" applyFill="1" applyBorder="1">
      <alignment horizontal="left" vertical="center" wrapText="1" indent="1"/>
    </xf>
    <xf numFmtId="3" fontId="18" fillId="12" borderId="10" xfId="10" applyNumberFormat="1" applyFont="1" applyFill="1" applyBorder="1">
      <alignment horizontal="right" vertical="center"/>
    </xf>
    <xf numFmtId="3" fontId="18" fillId="12" borderId="13" xfId="10" applyNumberFormat="1" applyFont="1" applyFill="1" applyBorder="1">
      <alignment horizontal="right" vertical="center"/>
    </xf>
    <xf numFmtId="3" fontId="16" fillId="12" borderId="10" xfId="10" applyNumberFormat="1" applyFont="1" applyFill="1" applyBorder="1">
      <alignment horizontal="right" vertical="center"/>
    </xf>
    <xf numFmtId="3" fontId="16" fillId="12" borderId="13" xfId="10" applyNumberFormat="1" applyFont="1" applyFill="1" applyBorder="1">
      <alignment horizontal="right" vertical="center"/>
    </xf>
    <xf numFmtId="0" fontId="25" fillId="0" borderId="0" xfId="0" applyFont="1"/>
    <xf numFmtId="0" fontId="26" fillId="10" borderId="12" xfId="9" quotePrefix="1" applyFont="1" applyFill="1" applyBorder="1" applyAlignment="1">
      <alignment horizontal="left" vertical="center"/>
    </xf>
    <xf numFmtId="3" fontId="27" fillId="10" borderId="10" xfId="10" applyNumberFormat="1" applyFont="1" applyFill="1" applyBorder="1">
      <alignment horizontal="right" vertical="center"/>
    </xf>
    <xf numFmtId="0" fontId="14" fillId="0" borderId="5" xfId="11" applyFont="1" applyFill="1" applyBorder="1" applyAlignment="1">
      <alignment horizontal="left" vertical="center" wrapText="1"/>
    </xf>
    <xf numFmtId="0" fontId="26" fillId="13" borderId="5" xfId="11" applyFont="1" applyFill="1" applyBorder="1" applyAlignment="1">
      <alignment horizontal="left" vertical="center" wrapText="1"/>
    </xf>
    <xf numFmtId="0" fontId="9" fillId="11" borderId="12" xfId="9" quotePrefix="1" applyNumberFormat="1" applyFont="1" applyFill="1" applyBorder="1" applyAlignment="1">
      <alignment horizontal="left" vertical="center" wrapText="1" indent="5"/>
    </xf>
    <xf numFmtId="3" fontId="10" fillId="11" borderId="13" xfId="10" applyNumberFormat="1" applyFont="1" applyFill="1" applyBorder="1">
      <alignment horizontal="right" vertical="center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0" fillId="10" borderId="0" xfId="0" applyFill="1" applyBorder="1"/>
    <xf numFmtId="0" fontId="8" fillId="2" borderId="1" xfId="1" quotePrefix="1" applyNumberFormat="1" applyFont="1" applyFill="1" applyBorder="1">
      <alignment horizontal="left" vertical="center" indent="1"/>
    </xf>
    <xf numFmtId="49" fontId="19" fillId="10" borderId="4" xfId="8" quotePrefix="1" applyNumberFormat="1" applyFont="1" applyFill="1" applyBorder="1" applyAlignment="1">
      <alignment horizontal="left" vertical="center" wrapText="1" indent="4"/>
    </xf>
    <xf numFmtId="0" fontId="29" fillId="12" borderId="4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0" fillId="11" borderId="4" xfId="9" quotePrefix="1" applyFont="1" applyFill="1" applyBorder="1" applyAlignment="1">
      <alignment horizontal="center" vertical="center" wrapText="1"/>
    </xf>
    <xf numFmtId="0" fontId="23" fillId="10" borderId="4" xfId="9" quotePrefix="1" applyFont="1" applyFill="1" applyBorder="1" applyAlignment="1">
      <alignment horizontal="center" vertical="center" wrapText="1"/>
    </xf>
    <xf numFmtId="0" fontId="20" fillId="10" borderId="4" xfId="9" quotePrefix="1" applyFont="1" applyFill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center"/>
    </xf>
    <xf numFmtId="0" fontId="0" fillId="0" borderId="0" xfId="0" applyBorder="1"/>
    <xf numFmtId="0" fontId="8" fillId="10" borderId="4" xfId="8" quotePrefix="1" applyFont="1" applyFill="1" applyBorder="1" applyAlignment="1">
      <alignment horizontal="left" vertical="center" wrapText="1" indent="4"/>
    </xf>
    <xf numFmtId="3" fontId="25" fillId="0" borderId="0" xfId="0" applyNumberFormat="1" applyFont="1"/>
    <xf numFmtId="3" fontId="27" fillId="10" borderId="13" xfId="10" applyNumberFormat="1" applyFont="1" applyFill="1" applyBorder="1">
      <alignment horizontal="right" vertical="center"/>
    </xf>
    <xf numFmtId="4" fontId="0" fillId="0" borderId="0" xfId="0" applyNumberFormat="1"/>
    <xf numFmtId="0" fontId="2" fillId="0" borderId="0" xfId="0" applyFont="1"/>
    <xf numFmtId="3" fontId="2" fillId="0" borderId="9" xfId="0" applyNumberFormat="1" applyFont="1" applyBorder="1"/>
    <xf numFmtId="3" fontId="16" fillId="10" borderId="13" xfId="5" applyNumberFormat="1" applyFont="1" applyFill="1" applyBorder="1">
      <alignment vertical="center"/>
    </xf>
    <xf numFmtId="0" fontId="36" fillId="0" borderId="0" xfId="0" applyFont="1" applyAlignment="1">
      <alignment horizontal="right"/>
    </xf>
    <xf numFmtId="0" fontId="37" fillId="10" borderId="0" xfId="0" applyFont="1" applyFill="1" applyAlignment="1">
      <alignment horizontal="right"/>
    </xf>
    <xf numFmtId="0" fontId="38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1" fillId="0" borderId="5" xfId="13" applyFont="1" applyFill="1" applyBorder="1" applyAlignment="1">
      <alignment horizontal="left" wrapText="1"/>
    </xf>
    <xf numFmtId="0" fontId="8" fillId="2" borderId="20" xfId="1" quotePrefix="1" applyNumberFormat="1" applyFont="1" applyFill="1" applyBorder="1">
      <alignment horizontal="left" vertical="center" inden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9" fillId="10" borderId="23" xfId="7" quotePrefix="1" applyFont="1" applyFill="1" applyBorder="1">
      <alignment horizontal="left" vertical="center" wrapText="1" indent="1"/>
    </xf>
    <xf numFmtId="3" fontId="10" fillId="10" borderId="23" xfId="5" applyNumberFormat="1" applyFont="1" applyFill="1" applyBorder="1">
      <alignment vertical="center"/>
    </xf>
    <xf numFmtId="0" fontId="9" fillId="11" borderId="14" xfId="9" quotePrefix="1" applyFont="1" applyFill="1" applyBorder="1">
      <alignment horizontal="left" vertical="center" wrapText="1" indent="1"/>
    </xf>
    <xf numFmtId="3" fontId="10" fillId="11" borderId="14" xfId="10" applyNumberFormat="1" applyFont="1" applyFill="1" applyBorder="1">
      <alignment horizontal="right" vertical="center"/>
    </xf>
    <xf numFmtId="0" fontId="9" fillId="11" borderId="5" xfId="9" quotePrefix="1" applyFont="1" applyFill="1" applyBorder="1">
      <alignment horizontal="left" vertical="center" wrapText="1" indent="1"/>
    </xf>
    <xf numFmtId="3" fontId="10" fillId="11" borderId="5" xfId="10" applyNumberFormat="1" applyFont="1" applyFill="1" applyBorder="1">
      <alignment horizontal="right" vertical="center"/>
    </xf>
    <xf numFmtId="0" fontId="9" fillId="10" borderId="24" xfId="7" quotePrefix="1" applyFont="1" applyFill="1" applyBorder="1" applyAlignment="1">
      <alignment horizontal="left" vertical="center" wrapText="1" indent="3"/>
    </xf>
    <xf numFmtId="3" fontId="10" fillId="10" borderId="25" xfId="5" applyNumberFormat="1" applyFont="1" applyFill="1" applyBorder="1">
      <alignment vertical="center"/>
    </xf>
    <xf numFmtId="0" fontId="9" fillId="11" borderId="26" xfId="9" quotePrefix="1" applyNumberFormat="1" applyFont="1" applyFill="1" applyBorder="1" applyAlignment="1">
      <alignment horizontal="left" vertical="center" wrapText="1" indent="5"/>
    </xf>
    <xf numFmtId="3" fontId="10" fillId="11" borderId="15" xfId="10" applyNumberFormat="1" applyFont="1" applyFill="1" applyBorder="1">
      <alignment horizontal="right" vertical="center"/>
    </xf>
    <xf numFmtId="0" fontId="9" fillId="11" borderId="4" xfId="9" quotePrefix="1" applyNumberFormat="1" applyFont="1" applyFill="1" applyBorder="1" applyAlignment="1">
      <alignment horizontal="left" vertical="center" wrapText="1" indent="5"/>
    </xf>
    <xf numFmtId="3" fontId="10" fillId="11" borderId="6" xfId="10" applyNumberFormat="1" applyFont="1" applyFill="1" applyBorder="1">
      <alignment horizontal="right" vertical="center"/>
    </xf>
    <xf numFmtId="0" fontId="9" fillId="11" borderId="7" xfId="9" quotePrefix="1" applyNumberFormat="1" applyFont="1" applyFill="1" applyBorder="1" applyAlignment="1">
      <alignment horizontal="left" vertical="center" wrapText="1" indent="5"/>
    </xf>
    <xf numFmtId="0" fontId="9" fillId="11" borderId="8" xfId="9" quotePrefix="1" applyFont="1" applyFill="1" applyBorder="1">
      <alignment horizontal="left" vertical="center" wrapText="1" indent="1"/>
    </xf>
    <xf numFmtId="3" fontId="10" fillId="11" borderId="8" xfId="10" applyNumberFormat="1" applyFont="1" applyFill="1" applyBorder="1">
      <alignment horizontal="right" vertical="center"/>
    </xf>
    <xf numFmtId="3" fontId="10" fillId="11" borderId="9" xfId="10" applyNumberFormat="1" applyFont="1" applyFill="1" applyBorder="1">
      <alignment horizontal="right" vertical="center"/>
    </xf>
    <xf numFmtId="0" fontId="12" fillId="12" borderId="4" xfId="0" applyFont="1" applyFill="1" applyBorder="1" applyAlignment="1">
      <alignment horizontal="center" vertical="center"/>
    </xf>
    <xf numFmtId="3" fontId="27" fillId="10" borderId="10" xfId="5" applyNumberFormat="1" applyFont="1" applyFill="1" applyBorder="1">
      <alignment vertical="center"/>
    </xf>
    <xf numFmtId="0" fontId="14" fillId="0" borderId="16" xfId="12" applyFont="1" applyFill="1" applyBorder="1" applyAlignment="1">
      <alignment horizontal="left" vertical="center" wrapText="1"/>
    </xf>
    <xf numFmtId="0" fontId="26" fillId="10" borderId="26" xfId="9" quotePrefix="1" applyFont="1" applyFill="1" applyBorder="1" applyAlignment="1">
      <alignment horizontal="left" vertical="center"/>
    </xf>
    <xf numFmtId="0" fontId="26" fillId="13" borderId="27" xfId="11" applyFont="1" applyFill="1" applyBorder="1" applyAlignment="1">
      <alignment horizontal="left" vertical="center" wrapText="1"/>
    </xf>
    <xf numFmtId="3" fontId="27" fillId="10" borderId="14" xfId="10" applyNumberFormat="1" applyFont="1" applyFill="1" applyBorder="1">
      <alignment horizontal="right" vertical="center"/>
    </xf>
    <xf numFmtId="0" fontId="14" fillId="11" borderId="18" xfId="9" quotePrefix="1" applyFont="1" applyFill="1" applyBorder="1">
      <alignment horizontal="left" vertical="center" wrapText="1" indent="1"/>
    </xf>
    <xf numFmtId="3" fontId="15" fillId="11" borderId="19" xfId="5" applyNumberFormat="1" applyFont="1" applyFill="1" applyBorder="1">
      <alignment vertical="center"/>
    </xf>
    <xf numFmtId="3" fontId="15" fillId="10" borderId="5" xfId="10" applyNumberFormat="1" applyFont="1" applyFill="1" applyBorder="1">
      <alignment horizontal="right" vertical="center"/>
    </xf>
    <xf numFmtId="0" fontId="13" fillId="12" borderId="5" xfId="9" quotePrefix="1" applyFont="1" applyFill="1" applyBorder="1" applyAlignment="1">
      <alignment horizontal="left" vertical="center" wrapText="1"/>
    </xf>
    <xf numFmtId="3" fontId="16" fillId="12" borderId="5" xfId="5" applyNumberFormat="1" applyFont="1" applyFill="1" applyBorder="1">
      <alignment vertical="center"/>
    </xf>
    <xf numFmtId="0" fontId="14" fillId="11" borderId="5" xfId="9" quotePrefix="1" applyFont="1" applyFill="1" applyBorder="1">
      <alignment horizontal="left" vertical="center" wrapText="1" indent="1"/>
    </xf>
    <xf numFmtId="3" fontId="15" fillId="11" borderId="5" xfId="5" applyNumberFormat="1" applyFont="1" applyFill="1" applyBorder="1">
      <alignment vertical="center"/>
    </xf>
    <xf numFmtId="3" fontId="15" fillId="10" borderId="5" xfId="5" applyNumberFormat="1" applyFont="1" applyFill="1" applyBorder="1">
      <alignment vertical="center"/>
    </xf>
    <xf numFmtId="3" fontId="27" fillId="10" borderId="5" xfId="5" applyNumberFormat="1" applyFont="1" applyFill="1" applyBorder="1">
      <alignment vertical="center"/>
    </xf>
    <xf numFmtId="0" fontId="14" fillId="0" borderId="5" xfId="12" applyFont="1" applyFill="1" applyBorder="1" applyAlignment="1">
      <alignment horizontal="left" vertical="center" wrapText="1"/>
    </xf>
    <xf numFmtId="3" fontId="27" fillId="10" borderId="15" xfId="10" applyNumberFormat="1" applyFont="1" applyFill="1" applyBorder="1">
      <alignment horizontal="right" vertical="center"/>
    </xf>
    <xf numFmtId="0" fontId="14" fillId="10" borderId="4" xfId="9" quotePrefix="1" applyFont="1" applyFill="1" applyBorder="1" applyAlignment="1">
      <alignment horizontal="left" vertical="center"/>
    </xf>
    <xf numFmtId="3" fontId="15" fillId="10" borderId="6" xfId="10" applyNumberFormat="1" applyFont="1" applyFill="1" applyBorder="1">
      <alignment horizontal="right" vertical="center"/>
    </xf>
    <xf numFmtId="3" fontId="16" fillId="12" borderId="6" xfId="5" applyNumberFormat="1" applyFont="1" applyFill="1" applyBorder="1">
      <alignment vertical="center"/>
    </xf>
    <xf numFmtId="3" fontId="15" fillId="11" borderId="6" xfId="5" applyNumberFormat="1" applyFont="1" applyFill="1" applyBorder="1">
      <alignment vertical="center"/>
    </xf>
    <xf numFmtId="3" fontId="27" fillId="10" borderId="6" xfId="5" applyNumberFormat="1" applyFont="1" applyFill="1" applyBorder="1">
      <alignment vertical="center"/>
    </xf>
    <xf numFmtId="3" fontId="15" fillId="10" borderId="6" xfId="5" applyNumberFormat="1" applyFont="1" applyFill="1" applyBorder="1">
      <alignment vertical="center"/>
    </xf>
    <xf numFmtId="3" fontId="15" fillId="11" borderId="28" xfId="5" applyNumberFormat="1" applyFont="1" applyFill="1" applyBorder="1">
      <alignment vertical="center"/>
    </xf>
    <xf numFmtId="3" fontId="27" fillId="10" borderId="13" xfId="5" applyNumberFormat="1" applyFont="1" applyFill="1" applyBorder="1">
      <alignment vertical="center"/>
    </xf>
    <xf numFmtId="0" fontId="8" fillId="10" borderId="5" xfId="8" quotePrefix="1" applyFont="1" applyFill="1" applyBorder="1">
      <alignment horizontal="left" vertical="center" wrapText="1" indent="1"/>
    </xf>
    <xf numFmtId="0" fontId="19" fillId="10" borderId="5" xfId="8" quotePrefix="1" applyFont="1" applyFill="1" applyBorder="1">
      <alignment horizontal="left" vertical="center" wrapText="1" indent="1"/>
    </xf>
    <xf numFmtId="0" fontId="19" fillId="12" borderId="5" xfId="9" quotePrefix="1" applyFont="1" applyFill="1" applyBorder="1">
      <alignment horizontal="left" vertical="center" wrapText="1" indent="1"/>
    </xf>
    <xf numFmtId="0" fontId="20" fillId="11" borderId="5" xfId="9" quotePrefix="1" applyFont="1" applyFill="1" applyBorder="1">
      <alignment horizontal="left" vertical="center" wrapText="1" indent="1"/>
    </xf>
    <xf numFmtId="0" fontId="23" fillId="0" borderId="5" xfId="12" applyFont="1" applyFill="1" applyBorder="1" applyAlignment="1">
      <alignment horizontal="left" vertical="center" wrapText="1"/>
    </xf>
    <xf numFmtId="0" fontId="20" fillId="0" borderId="5" xfId="12" applyFont="1" applyFill="1" applyBorder="1" applyAlignment="1">
      <alignment horizontal="left" vertical="center" wrapText="1"/>
    </xf>
    <xf numFmtId="0" fontId="24" fillId="13" borderId="5" xfId="13" applyFont="1" applyFill="1" applyBorder="1" applyAlignment="1">
      <alignment horizontal="left" wrapText="1"/>
    </xf>
    <xf numFmtId="3" fontId="11" fillId="10" borderId="6" xfId="5" applyNumberFormat="1" applyFont="1" applyFill="1" applyBorder="1">
      <alignment vertical="center"/>
    </xf>
    <xf numFmtId="3" fontId="22" fillId="10" borderId="6" xfId="5" applyNumberFormat="1" applyFont="1" applyFill="1" applyBorder="1">
      <alignment vertical="center"/>
    </xf>
    <xf numFmtId="3" fontId="22" fillId="12" borderId="6" xfId="5" applyNumberFormat="1" applyFont="1" applyFill="1" applyBorder="1">
      <alignment vertical="center"/>
    </xf>
    <xf numFmtId="3" fontId="21" fillId="11" borderId="6" xfId="5" applyNumberFormat="1" applyFont="1" applyFill="1" applyBorder="1">
      <alignment vertical="center"/>
    </xf>
    <xf numFmtId="3" fontId="24" fillId="10" borderId="6" xfId="5" applyNumberFormat="1" applyFont="1" applyFill="1" applyBorder="1">
      <alignment vertical="center"/>
    </xf>
    <xf numFmtId="3" fontId="21" fillId="10" borderId="6" xfId="5" applyNumberFormat="1" applyFont="1" applyFill="1" applyBorder="1">
      <alignment vertical="center"/>
    </xf>
    <xf numFmtId="3" fontId="21" fillId="10" borderId="6" xfId="10" applyNumberFormat="1" applyFont="1" applyFill="1" applyBorder="1">
      <alignment horizontal="right" vertical="center"/>
    </xf>
    <xf numFmtId="3" fontId="24" fillId="10" borderId="6" xfId="10" applyNumberFormat="1" applyFont="1" applyFill="1" applyBorder="1">
      <alignment horizontal="right" vertical="center"/>
    </xf>
    <xf numFmtId="164" fontId="21" fillId="10" borderId="6" xfId="10" applyNumberFormat="1" applyFont="1" applyFill="1" applyBorder="1">
      <alignment horizontal="right" vertical="center"/>
    </xf>
    <xf numFmtId="0" fontId="37" fillId="11" borderId="4" xfId="0" applyFont="1" applyFill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11" borderId="17" xfId="0" applyFont="1" applyFill="1" applyBorder="1" applyAlignment="1">
      <alignment horizontal="lef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</cellXfs>
  <cellStyles count="14">
    <cellStyle name="Normalno" xfId="0" builtinId="0"/>
    <cellStyle name="Obično_List4" xfId="12" xr:uid="{E4733CD5-5918-4947-892E-82C3C65AD7EB}"/>
    <cellStyle name="Obično_List5" xfId="13" xr:uid="{F41D0D61-EDB9-4604-A154-11320A0CB5F7}"/>
    <cellStyle name="Obično_List7" xfId="11" xr:uid="{6D73A740-7DB6-4F87-AD69-0CCC2C6DB04A}"/>
    <cellStyle name="SAPBEXaggData" xfId="5" xr:uid="{CA9E82ED-DC7C-4C4E-A6DB-0DA46B72D912}"/>
    <cellStyle name="SAPBEXaggItem" xfId="4" xr:uid="{2F9FFA8E-F936-4B56-BB2F-B5C569090104}"/>
    <cellStyle name="SAPBEXchaText" xfId="1" xr:uid="{3674E5C1-F0A3-4582-813B-B5B3A96EACF3}"/>
    <cellStyle name="SAPBEXformats" xfId="3" xr:uid="{D760FC0B-6378-4A99-958C-174A3991D8CA}"/>
    <cellStyle name="SAPBEXHLevel0" xfId="6" xr:uid="{2D765F6E-DDE9-4FDB-8646-0A03D157195A}"/>
    <cellStyle name="SAPBEXHLevel1" xfId="7" xr:uid="{19A305C0-5BED-43B4-AB1A-4ECDF390B572}"/>
    <cellStyle name="SAPBEXHLevel2" xfId="8" xr:uid="{0212A1BB-6562-4B16-9436-4D2EBE808C1A}"/>
    <cellStyle name="SAPBEXHLevel3" xfId="9" xr:uid="{520C1AAE-5C58-498A-A377-74695C28A3B0}"/>
    <cellStyle name="SAPBEXstdData" xfId="10" xr:uid="{E9625930-7313-45C5-A5E9-62CB734D3A9E}"/>
    <cellStyle name="SAPBEXstdItem" xfId="2" xr:uid="{04EEFB04-CDAC-4153-B05C-0AF71EEF18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1227-761A-43EF-A89F-1BA1DEC351F1}">
  <sheetPr>
    <pageSetUpPr fitToPage="1"/>
  </sheetPr>
  <dimension ref="A1:L22"/>
  <sheetViews>
    <sheetView tabSelected="1" topLeftCell="A4" workbookViewId="0">
      <selection activeCell="E16" sqref="E16"/>
    </sheetView>
  </sheetViews>
  <sheetFormatPr defaultRowHeight="15" x14ac:dyDescent="0.25"/>
  <cols>
    <col min="1" max="1" width="14" customWidth="1"/>
    <col min="2" max="2" width="49.140625" customWidth="1"/>
    <col min="3" max="3" width="22" customWidth="1"/>
    <col min="4" max="4" width="22.140625" customWidth="1"/>
    <col min="5" max="5" width="21.7109375" customWidth="1"/>
    <col min="9" max="9" width="10.140625" bestFit="1" customWidth="1"/>
    <col min="10" max="10" width="15.140625" customWidth="1"/>
    <col min="11" max="11" width="11.7109375" bestFit="1" customWidth="1"/>
  </cols>
  <sheetData>
    <row r="1" spans="1:12" ht="44.25" customHeight="1" x14ac:dyDescent="0.35">
      <c r="A1" s="148" t="s">
        <v>93</v>
      </c>
      <c r="B1" s="148"/>
      <c r="C1" s="148"/>
      <c r="D1" s="148"/>
      <c r="E1" s="148"/>
    </row>
    <row r="2" spans="1:12" ht="21" x14ac:dyDescent="0.35">
      <c r="A2" s="149" t="s">
        <v>0</v>
      </c>
      <c r="B2" s="149"/>
      <c r="C2" s="149"/>
      <c r="D2" s="149"/>
      <c r="E2" s="149"/>
      <c r="H2" s="40"/>
    </row>
    <row r="3" spans="1:12" ht="19.5" thickBot="1" x14ac:dyDescent="0.35">
      <c r="A3" s="72" t="s">
        <v>77</v>
      </c>
      <c r="B3" s="1"/>
      <c r="C3" s="1"/>
      <c r="D3" s="1"/>
      <c r="E3" s="75"/>
    </row>
    <row r="4" spans="1:12" ht="44.25" customHeight="1" x14ac:dyDescent="0.3">
      <c r="A4" s="2"/>
      <c r="B4" s="78" t="s">
        <v>80</v>
      </c>
      <c r="C4" s="80" t="s">
        <v>70</v>
      </c>
      <c r="D4" s="85" t="s">
        <v>82</v>
      </c>
      <c r="E4" s="86" t="s">
        <v>83</v>
      </c>
    </row>
    <row r="5" spans="1:12" ht="18.75" x14ac:dyDescent="0.3">
      <c r="A5" s="3" t="s">
        <v>1</v>
      </c>
      <c r="B5" s="4" t="s">
        <v>2</v>
      </c>
      <c r="C5" s="5">
        <f>C6+C7</f>
        <v>14727420</v>
      </c>
      <c r="D5" s="5">
        <f>D6+D7</f>
        <v>1175913</v>
      </c>
      <c r="E5" s="6">
        <f>E6</f>
        <v>15903333</v>
      </c>
    </row>
    <row r="6" spans="1:12" ht="18.75" x14ac:dyDescent="0.3">
      <c r="A6" s="3">
        <v>6</v>
      </c>
      <c r="B6" s="4" t="s">
        <v>3</v>
      </c>
      <c r="C6" s="5">
        <f>'PLAN PRIHODA'!C8</f>
        <v>14727420</v>
      </c>
      <c r="D6" s="5">
        <f>'PLAN PRIHODA'!D8</f>
        <v>1175913</v>
      </c>
      <c r="E6" s="6">
        <f>'PLAN PRIHODA'!E8</f>
        <v>15903333</v>
      </c>
    </row>
    <row r="7" spans="1:12" ht="18.75" x14ac:dyDescent="0.3">
      <c r="A7" s="3">
        <v>7</v>
      </c>
      <c r="B7" s="4" t="s">
        <v>4</v>
      </c>
      <c r="C7" s="5">
        <v>0</v>
      </c>
      <c r="D7" s="5">
        <v>0</v>
      </c>
      <c r="E7" s="6">
        <v>0</v>
      </c>
    </row>
    <row r="8" spans="1:12" ht="18.75" x14ac:dyDescent="0.3">
      <c r="A8" s="3"/>
      <c r="B8" s="4" t="s">
        <v>5</v>
      </c>
      <c r="C8" s="5">
        <f>C9+C10</f>
        <v>14732306</v>
      </c>
      <c r="D8" s="5">
        <f t="shared" ref="D8" si="0">D9+D10</f>
        <v>967541</v>
      </c>
      <c r="E8" s="6">
        <f>E9+E10</f>
        <v>15699847</v>
      </c>
      <c r="J8" s="71"/>
    </row>
    <row r="9" spans="1:12" ht="18.75" x14ac:dyDescent="0.3">
      <c r="A9" s="3">
        <v>3</v>
      </c>
      <c r="B9" s="4" t="s">
        <v>6</v>
      </c>
      <c r="C9" s="5">
        <f>'PLAN RASHODA'!C10+'PLAN RASHODA'!C39+'PLAN RASHODA'!C45+'PLAN RASHODA'!C52+'PLAN RASHODA'!C59+'PLAN RASHODA'!C70+'PLAN RASHODA'!C77</f>
        <v>13719587</v>
      </c>
      <c r="D9" s="5">
        <f>'PLAN RASHODA'!D10+'PLAN RASHODA'!D39+'PLAN RASHODA'!D52+'PLAN RASHODA'!D70+'PLAN RASHODA'!D77+'PLAN RASHODA'!D57</f>
        <v>911567</v>
      </c>
      <c r="E9" s="6">
        <f>C9+D9</f>
        <v>14631154</v>
      </c>
      <c r="H9" s="23"/>
      <c r="I9" s="23"/>
    </row>
    <row r="10" spans="1:12" ht="18.75" x14ac:dyDescent="0.3">
      <c r="A10" s="3">
        <v>4</v>
      </c>
      <c r="B10" s="4" t="s">
        <v>7</v>
      </c>
      <c r="C10" s="5">
        <f>'PLAN RASHODA'!C34+'PLAN RASHODA'!C48+'PLAN RASHODA'!C55+'PLAN RASHODA'!C63+'PLAN RASHODA'!C66+'PLAN RASHODA'!C73</f>
        <v>1012719</v>
      </c>
      <c r="D10" s="5">
        <f>'PLAN RASHODA'!D34+'PLAN RASHODA'!D48+'PLAN RASHODA'!D55+'PLAN RASHODA'!D73</f>
        <v>55974</v>
      </c>
      <c r="E10" s="6">
        <f>C10+D10</f>
        <v>1068693</v>
      </c>
      <c r="H10" s="23"/>
      <c r="I10" s="71"/>
      <c r="J10" s="71"/>
      <c r="K10" s="71"/>
      <c r="L10" s="71"/>
    </row>
    <row r="11" spans="1:12" ht="19.5" thickBot="1" x14ac:dyDescent="0.35">
      <c r="A11" s="7"/>
      <c r="B11" s="8" t="s">
        <v>8</v>
      </c>
      <c r="C11" s="9">
        <f>C5-C8</f>
        <v>-4886</v>
      </c>
      <c r="D11" s="9">
        <f t="shared" ref="D11" si="1">D5-D8</f>
        <v>208372</v>
      </c>
      <c r="E11" s="73">
        <f>E5-E8</f>
        <v>203486</v>
      </c>
      <c r="I11" s="71"/>
      <c r="J11" s="71"/>
      <c r="K11" s="71"/>
      <c r="L11" s="71"/>
    </row>
    <row r="12" spans="1:12" ht="19.5" thickBot="1" x14ac:dyDescent="0.35">
      <c r="A12" s="1"/>
      <c r="B12" s="1"/>
      <c r="C12" s="1"/>
      <c r="D12" s="1"/>
      <c r="E12" s="1"/>
      <c r="I12" s="71"/>
      <c r="J12" s="71"/>
      <c r="K12" s="71"/>
      <c r="L12" s="71"/>
    </row>
    <row r="13" spans="1:12" ht="42" x14ac:dyDescent="0.3">
      <c r="A13" s="10"/>
      <c r="B13" s="78" t="s">
        <v>80</v>
      </c>
      <c r="C13" s="80" t="s">
        <v>70</v>
      </c>
      <c r="D13" s="85" t="s">
        <v>82</v>
      </c>
      <c r="E13" s="86" t="s">
        <v>83</v>
      </c>
      <c r="I13" s="71"/>
      <c r="J13" s="71"/>
      <c r="K13" s="71"/>
      <c r="L13" s="71"/>
    </row>
    <row r="14" spans="1:12" ht="37.5" x14ac:dyDescent="0.3">
      <c r="A14" s="11" t="s">
        <v>9</v>
      </c>
      <c r="B14" s="54" t="s">
        <v>54</v>
      </c>
      <c r="C14" s="5">
        <v>993197</v>
      </c>
      <c r="D14" s="5">
        <v>0</v>
      </c>
      <c r="E14" s="6">
        <f>C14</f>
        <v>993197</v>
      </c>
      <c r="I14" s="71"/>
      <c r="J14" s="71"/>
      <c r="K14" s="71"/>
      <c r="L14" s="71"/>
    </row>
    <row r="15" spans="1:12" ht="38.25" thickBot="1" x14ac:dyDescent="0.35">
      <c r="A15" s="13" t="s">
        <v>10</v>
      </c>
      <c r="B15" s="15" t="s">
        <v>55</v>
      </c>
      <c r="C15" s="9">
        <f>C14+C11</f>
        <v>988311</v>
      </c>
      <c r="D15" s="9">
        <v>0</v>
      </c>
      <c r="E15" s="73">
        <f>C15</f>
        <v>988311</v>
      </c>
      <c r="I15" s="71"/>
      <c r="J15" s="71"/>
      <c r="K15" s="71"/>
      <c r="L15" s="71"/>
    </row>
    <row r="16" spans="1:12" ht="19.5" thickBot="1" x14ac:dyDescent="0.35">
      <c r="A16" s="72" t="s">
        <v>78</v>
      </c>
      <c r="B16" s="1"/>
      <c r="C16" s="1"/>
      <c r="D16" s="1"/>
      <c r="E16" s="1"/>
      <c r="I16" s="71"/>
      <c r="J16" s="71"/>
      <c r="K16" s="71"/>
      <c r="L16" s="71"/>
    </row>
    <row r="17" spans="1:11" ht="42" x14ac:dyDescent="0.3">
      <c r="A17" s="10" t="s">
        <v>1</v>
      </c>
      <c r="B17" s="78" t="s">
        <v>80</v>
      </c>
      <c r="C17" s="80" t="s">
        <v>70</v>
      </c>
      <c r="D17" s="85" t="s">
        <v>82</v>
      </c>
      <c r="E17" s="86" t="s">
        <v>83</v>
      </c>
      <c r="I17" s="71"/>
      <c r="J17" s="71"/>
      <c r="K17" s="71"/>
    </row>
    <row r="18" spans="1:11" ht="39" customHeight="1" x14ac:dyDescent="0.3">
      <c r="A18" s="3">
        <v>8</v>
      </c>
      <c r="B18" s="14" t="s">
        <v>11</v>
      </c>
      <c r="C18" s="4">
        <v>0</v>
      </c>
      <c r="D18" s="4">
        <v>0</v>
      </c>
      <c r="E18" s="12">
        <v>0</v>
      </c>
      <c r="J18" s="71"/>
      <c r="K18" s="71"/>
    </row>
    <row r="19" spans="1:11" ht="40.5" customHeight="1" thickBot="1" x14ac:dyDescent="0.35">
      <c r="A19" s="7">
        <v>5</v>
      </c>
      <c r="B19" s="15" t="s">
        <v>12</v>
      </c>
      <c r="C19" s="9">
        <v>6700</v>
      </c>
      <c r="D19" s="9">
        <v>0</v>
      </c>
      <c r="E19" s="73">
        <v>6700</v>
      </c>
      <c r="I19" s="71"/>
      <c r="J19" s="71"/>
      <c r="K19" s="71"/>
    </row>
    <row r="20" spans="1:11" ht="18.75" x14ac:dyDescent="0.3">
      <c r="A20" s="1"/>
      <c r="B20" s="1"/>
      <c r="C20" s="1"/>
      <c r="D20" s="1"/>
      <c r="E20" s="1"/>
      <c r="I20" s="71"/>
      <c r="J20" s="71"/>
      <c r="K20" s="71"/>
    </row>
    <row r="21" spans="1:11" x14ac:dyDescent="0.25">
      <c r="I21" s="71"/>
      <c r="J21" s="71"/>
      <c r="K21" s="71"/>
    </row>
    <row r="22" spans="1:11" x14ac:dyDescent="0.25">
      <c r="I22" s="71"/>
      <c r="J22" s="71"/>
      <c r="K22" s="71"/>
    </row>
  </sheetData>
  <mergeCells count="2">
    <mergeCell ref="A1:E1"/>
    <mergeCell ref="A2:E2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3DBB-00DC-48C3-AA27-534F5EFCB28F}">
  <sheetPr>
    <pageSetUpPr fitToPage="1"/>
  </sheetPr>
  <dimension ref="A2:K37"/>
  <sheetViews>
    <sheetView topLeftCell="A4" workbookViewId="0">
      <selection activeCell="E5" sqref="E5"/>
    </sheetView>
  </sheetViews>
  <sheetFormatPr defaultRowHeight="15" x14ac:dyDescent="0.25"/>
  <cols>
    <col min="1" max="1" width="20.140625" customWidth="1"/>
    <col min="2" max="2" width="68" customWidth="1"/>
    <col min="3" max="3" width="24.5703125" customWidth="1"/>
    <col min="4" max="4" width="28.140625" customWidth="1"/>
    <col min="5" max="5" width="29.7109375" customWidth="1"/>
    <col min="8" max="8" width="10" bestFit="1" customWidth="1"/>
    <col min="9" max="9" width="10.140625" bestFit="1" customWidth="1"/>
  </cols>
  <sheetData>
    <row r="2" spans="1:9" ht="33.75" x14ac:dyDescent="0.5">
      <c r="A2" s="151" t="s">
        <v>79</v>
      </c>
      <c r="B2" s="151"/>
      <c r="C2" s="151"/>
      <c r="D2" s="151"/>
      <c r="E2" s="151"/>
    </row>
    <row r="3" spans="1:9" ht="108.75" customHeight="1" x14ac:dyDescent="0.55000000000000004">
      <c r="A3" s="150" t="s">
        <v>93</v>
      </c>
      <c r="B3" s="150"/>
      <c r="C3" s="150"/>
      <c r="D3" s="150"/>
      <c r="E3" s="150"/>
    </row>
    <row r="4" spans="1:9" ht="27.75" customHeight="1" x14ac:dyDescent="0.55000000000000004">
      <c r="A4" s="150" t="s">
        <v>58</v>
      </c>
      <c r="B4" s="150"/>
      <c r="C4" s="150"/>
      <c r="D4" s="150"/>
      <c r="E4" s="150"/>
    </row>
    <row r="5" spans="1:9" ht="24" thickBot="1" x14ac:dyDescent="0.4">
      <c r="E5" s="77"/>
    </row>
    <row r="6" spans="1:9" ht="40.5" customHeight="1" x14ac:dyDescent="0.25">
      <c r="A6" s="24" t="s">
        <v>13</v>
      </c>
      <c r="B6" s="79" t="s">
        <v>80</v>
      </c>
      <c r="C6" s="80" t="s">
        <v>70</v>
      </c>
      <c r="D6" s="85" t="s">
        <v>82</v>
      </c>
      <c r="E6" s="86" t="s">
        <v>83</v>
      </c>
    </row>
    <row r="7" spans="1:9" ht="21" x14ac:dyDescent="0.25">
      <c r="A7" s="25"/>
      <c r="B7" s="26"/>
      <c r="C7" s="27"/>
      <c r="D7" s="27"/>
      <c r="E7" s="28"/>
    </row>
    <row r="8" spans="1:9" ht="33.75" customHeight="1" x14ac:dyDescent="0.25">
      <c r="A8" s="29"/>
      <c r="B8" s="30" t="s">
        <v>21</v>
      </c>
      <c r="C8" s="31">
        <f>C9+C16+C26+C22+C31+C35</f>
        <v>14727420</v>
      </c>
      <c r="D8" s="31">
        <f>D30+D34+D22+D16+D9</f>
        <v>1175913</v>
      </c>
      <c r="E8" s="74">
        <f>C8+D8</f>
        <v>15903333</v>
      </c>
      <c r="H8" s="23"/>
    </row>
    <row r="9" spans="1:9" ht="30" customHeight="1" x14ac:dyDescent="0.25">
      <c r="A9" s="38">
        <v>11</v>
      </c>
      <c r="B9" s="32" t="s">
        <v>16</v>
      </c>
      <c r="C9" s="33">
        <f>C10+C12+C14</f>
        <v>13556441</v>
      </c>
      <c r="D9" s="33">
        <f>D10+D12+D14+D16+D22+D26+D31+D35</f>
        <v>935833</v>
      </c>
      <c r="E9" s="37">
        <f>C9+D9</f>
        <v>14492274</v>
      </c>
      <c r="H9" s="23"/>
      <c r="I9" s="23"/>
    </row>
    <row r="10" spans="1:9" ht="34.15" customHeight="1" x14ac:dyDescent="0.25">
      <c r="A10" s="41" t="s">
        <v>22</v>
      </c>
      <c r="B10" s="42" t="s">
        <v>23</v>
      </c>
      <c r="C10" s="43">
        <f>C11</f>
        <v>10065830</v>
      </c>
      <c r="D10" s="43">
        <f>D11</f>
        <v>696752</v>
      </c>
      <c r="E10" s="44">
        <f t="shared" ref="E10:E29" si="0">C10+D10</f>
        <v>10762582</v>
      </c>
      <c r="I10" s="23"/>
    </row>
    <row r="11" spans="1:9" ht="36" customHeight="1" x14ac:dyDescent="0.25">
      <c r="A11" s="34">
        <v>67</v>
      </c>
      <c r="B11" s="118" t="s">
        <v>89</v>
      </c>
      <c r="C11" s="35">
        <v>10065830</v>
      </c>
      <c r="D11" s="35">
        <v>696752</v>
      </c>
      <c r="E11" s="36">
        <f t="shared" si="0"/>
        <v>10762582</v>
      </c>
    </row>
    <row r="12" spans="1:9" ht="40.15" customHeight="1" x14ac:dyDescent="0.25">
      <c r="A12" s="41" t="s">
        <v>24</v>
      </c>
      <c r="B12" s="42" t="s">
        <v>25</v>
      </c>
      <c r="C12" s="43">
        <f>C13</f>
        <v>3450791</v>
      </c>
      <c r="D12" s="43">
        <v>1</v>
      </c>
      <c r="E12" s="44">
        <f t="shared" si="0"/>
        <v>3450792</v>
      </c>
    </row>
    <row r="13" spans="1:9" ht="35.450000000000003" customHeight="1" x14ac:dyDescent="0.25">
      <c r="A13" s="34">
        <v>67</v>
      </c>
      <c r="B13" s="118" t="s">
        <v>89</v>
      </c>
      <c r="C13" s="35">
        <v>3450791</v>
      </c>
      <c r="D13" s="35">
        <v>1</v>
      </c>
      <c r="E13" s="36">
        <f t="shared" si="0"/>
        <v>3450792</v>
      </c>
    </row>
    <row r="14" spans="1:9" ht="55.5" customHeight="1" x14ac:dyDescent="0.25">
      <c r="A14" s="41" t="s">
        <v>26</v>
      </c>
      <c r="B14" s="42" t="s">
        <v>27</v>
      </c>
      <c r="C14" s="43">
        <f>C15</f>
        <v>39820</v>
      </c>
      <c r="D14" s="43">
        <f>D15</f>
        <v>0</v>
      </c>
      <c r="E14" s="44">
        <f t="shared" ref="E14:E15" si="1">C14+D14</f>
        <v>39820</v>
      </c>
    </row>
    <row r="15" spans="1:9" ht="35.450000000000003" customHeight="1" x14ac:dyDescent="0.25">
      <c r="A15" s="34">
        <v>67</v>
      </c>
      <c r="B15" s="118" t="s">
        <v>89</v>
      </c>
      <c r="C15" s="35">
        <v>39820</v>
      </c>
      <c r="D15" s="35">
        <v>0</v>
      </c>
      <c r="E15" s="36">
        <f t="shared" si="1"/>
        <v>39820</v>
      </c>
    </row>
    <row r="16" spans="1:9" ht="30.75" customHeight="1" x14ac:dyDescent="0.25">
      <c r="A16" s="38">
        <v>31</v>
      </c>
      <c r="B16" s="32" t="s">
        <v>18</v>
      </c>
      <c r="C16" s="33">
        <f>C17</f>
        <v>362329</v>
      </c>
      <c r="D16" s="33">
        <f>D17</f>
        <v>-15000</v>
      </c>
      <c r="E16" s="37">
        <f t="shared" si="0"/>
        <v>347329</v>
      </c>
    </row>
    <row r="17" spans="1:11" ht="52.5" customHeight="1" x14ac:dyDescent="0.25">
      <c r="A17" s="41" t="s">
        <v>28</v>
      </c>
      <c r="B17" s="42" t="s">
        <v>29</v>
      </c>
      <c r="C17" s="43">
        <f>C18</f>
        <v>362329</v>
      </c>
      <c r="D17" s="43">
        <f t="shared" ref="D17" si="2">D18</f>
        <v>-15000</v>
      </c>
      <c r="E17" s="44">
        <f t="shared" si="0"/>
        <v>347329</v>
      </c>
      <c r="K17" s="23"/>
    </row>
    <row r="18" spans="1:11" ht="36" customHeight="1" x14ac:dyDescent="0.25">
      <c r="A18" s="48">
        <v>6</v>
      </c>
      <c r="B18" s="51" t="s">
        <v>47</v>
      </c>
      <c r="C18" s="49">
        <f>C19+C20+C21</f>
        <v>362329</v>
      </c>
      <c r="D18" s="49">
        <f>D19</f>
        <v>-15000</v>
      </c>
      <c r="E18" s="70">
        <f t="shared" si="0"/>
        <v>347329</v>
      </c>
      <c r="K18" s="23"/>
    </row>
    <row r="19" spans="1:11" ht="36" customHeight="1" x14ac:dyDescent="0.25">
      <c r="A19" s="34">
        <v>66</v>
      </c>
      <c r="B19" s="50" t="s">
        <v>48</v>
      </c>
      <c r="C19" s="35">
        <v>360824</v>
      </c>
      <c r="D19" s="35">
        <v>-15000</v>
      </c>
      <c r="E19" s="36">
        <f t="shared" si="0"/>
        <v>345824</v>
      </c>
      <c r="K19" s="23"/>
    </row>
    <row r="20" spans="1:11" ht="36.75" customHeight="1" x14ac:dyDescent="0.25">
      <c r="A20" s="34">
        <v>64</v>
      </c>
      <c r="B20" s="50" t="s">
        <v>49</v>
      </c>
      <c r="C20" s="35">
        <v>505</v>
      </c>
      <c r="D20" s="35">
        <v>0</v>
      </c>
      <c r="E20" s="36">
        <f t="shared" si="0"/>
        <v>505</v>
      </c>
    </row>
    <row r="21" spans="1:11" ht="36.75" customHeight="1" x14ac:dyDescent="0.25">
      <c r="A21" s="34">
        <v>68</v>
      </c>
      <c r="B21" s="50" t="s">
        <v>76</v>
      </c>
      <c r="C21" s="35">
        <v>1000</v>
      </c>
      <c r="D21" s="35">
        <v>0</v>
      </c>
      <c r="E21" s="36">
        <f t="shared" si="0"/>
        <v>1000</v>
      </c>
    </row>
    <row r="22" spans="1:11" ht="30" customHeight="1" x14ac:dyDescent="0.25">
      <c r="A22" s="38">
        <v>52</v>
      </c>
      <c r="B22" s="32" t="s">
        <v>75</v>
      </c>
      <c r="C22" s="33">
        <f>C23</f>
        <v>80554</v>
      </c>
      <c r="D22" s="33">
        <f>D23</f>
        <v>167178</v>
      </c>
      <c r="E22" s="37">
        <f t="shared" ref="E22:E24" si="3">C22+D22</f>
        <v>247732</v>
      </c>
    </row>
    <row r="23" spans="1:11" ht="36.75" customHeight="1" x14ac:dyDescent="0.25">
      <c r="A23" s="41" t="s">
        <v>28</v>
      </c>
      <c r="B23" s="42" t="s">
        <v>29</v>
      </c>
      <c r="C23" s="43">
        <f>C24</f>
        <v>80554</v>
      </c>
      <c r="D23" s="43">
        <f t="shared" ref="D23" si="4">D24</f>
        <v>167178</v>
      </c>
      <c r="E23" s="44">
        <f t="shared" si="3"/>
        <v>247732</v>
      </c>
    </row>
    <row r="24" spans="1:11" ht="36.75" customHeight="1" x14ac:dyDescent="0.25">
      <c r="A24" s="48">
        <v>6</v>
      </c>
      <c r="B24" s="51" t="s">
        <v>47</v>
      </c>
      <c r="C24" s="49">
        <f>C25</f>
        <v>80554</v>
      </c>
      <c r="D24" s="49">
        <f>D25</f>
        <v>167178</v>
      </c>
      <c r="E24" s="70">
        <f t="shared" si="3"/>
        <v>247732</v>
      </c>
    </row>
    <row r="25" spans="1:11" ht="36.75" customHeight="1" x14ac:dyDescent="0.25">
      <c r="A25" s="34">
        <v>63</v>
      </c>
      <c r="B25" s="105" t="s">
        <v>90</v>
      </c>
      <c r="C25" s="35">
        <v>80554</v>
      </c>
      <c r="D25" s="35">
        <v>167178</v>
      </c>
      <c r="E25" s="36">
        <f>C25+D25</f>
        <v>247732</v>
      </c>
    </row>
    <row r="26" spans="1:11" s="22" customFormat="1" ht="30" customHeight="1" x14ac:dyDescent="0.25">
      <c r="A26" s="38">
        <v>43</v>
      </c>
      <c r="B26" s="32" t="s">
        <v>20</v>
      </c>
      <c r="C26" s="33">
        <f t="shared" ref="C26:D28" si="5">C27</f>
        <v>133000</v>
      </c>
      <c r="D26" s="33">
        <f t="shared" si="5"/>
        <v>-1000</v>
      </c>
      <c r="E26" s="37">
        <f t="shared" si="0"/>
        <v>132000</v>
      </c>
    </row>
    <row r="27" spans="1:11" s="22" customFormat="1" ht="49.5" customHeight="1" x14ac:dyDescent="0.25">
      <c r="A27" s="41" t="s">
        <v>28</v>
      </c>
      <c r="B27" s="42" t="s">
        <v>29</v>
      </c>
      <c r="C27" s="45">
        <f t="shared" si="5"/>
        <v>133000</v>
      </c>
      <c r="D27" s="45">
        <f t="shared" si="5"/>
        <v>-1000</v>
      </c>
      <c r="E27" s="46">
        <f t="shared" si="0"/>
        <v>132000</v>
      </c>
    </row>
    <row r="28" spans="1:11" s="22" customFormat="1" ht="36" customHeight="1" x14ac:dyDescent="0.25">
      <c r="A28" s="106">
        <v>6</v>
      </c>
      <c r="B28" s="107" t="s">
        <v>47</v>
      </c>
      <c r="C28" s="108">
        <f t="shared" si="5"/>
        <v>133000</v>
      </c>
      <c r="D28" s="108">
        <f t="shared" si="5"/>
        <v>-1000</v>
      </c>
      <c r="E28" s="119">
        <f t="shared" si="0"/>
        <v>132000</v>
      </c>
    </row>
    <row r="29" spans="1:11" s="22" customFormat="1" ht="36" customHeight="1" x14ac:dyDescent="0.25">
      <c r="A29" s="120">
        <v>65</v>
      </c>
      <c r="B29" s="50" t="s">
        <v>50</v>
      </c>
      <c r="C29" s="111">
        <v>133000</v>
      </c>
      <c r="D29" s="111">
        <v>-1000</v>
      </c>
      <c r="E29" s="121">
        <f t="shared" si="0"/>
        <v>132000</v>
      </c>
    </row>
    <row r="30" spans="1:11" ht="21" x14ac:dyDescent="0.25">
      <c r="A30" s="103" t="s">
        <v>87</v>
      </c>
      <c r="B30" s="112" t="s">
        <v>88</v>
      </c>
      <c r="C30" s="122">
        <f t="shared" ref="C30:E32" si="6">C31</f>
        <v>112111</v>
      </c>
      <c r="D30" s="113">
        <f t="shared" si="6"/>
        <v>72000</v>
      </c>
      <c r="E30" s="122">
        <f t="shared" si="6"/>
        <v>184111</v>
      </c>
      <c r="I30" s="23"/>
    </row>
    <row r="31" spans="1:11" ht="30.6" customHeight="1" x14ac:dyDescent="0.35">
      <c r="A31" s="144">
        <v>11</v>
      </c>
      <c r="B31" s="114" t="s">
        <v>16</v>
      </c>
      <c r="C31" s="123">
        <f t="shared" si="6"/>
        <v>112111</v>
      </c>
      <c r="D31" s="115">
        <f t="shared" si="6"/>
        <v>72000</v>
      </c>
      <c r="E31" s="123">
        <f t="shared" si="6"/>
        <v>184111</v>
      </c>
    </row>
    <row r="32" spans="1:11" ht="36" customHeight="1" x14ac:dyDescent="0.35">
      <c r="A32" s="145">
        <v>6</v>
      </c>
      <c r="B32" s="51" t="s">
        <v>47</v>
      </c>
      <c r="C32" s="124">
        <f t="shared" si="6"/>
        <v>112111</v>
      </c>
      <c r="D32" s="117">
        <f t="shared" si="6"/>
        <v>72000</v>
      </c>
      <c r="E32" s="124">
        <f t="shared" si="6"/>
        <v>184111</v>
      </c>
    </row>
    <row r="33" spans="1:5" ht="36" customHeight="1" x14ac:dyDescent="0.35">
      <c r="A33" s="146">
        <v>67</v>
      </c>
      <c r="B33" s="118" t="s">
        <v>89</v>
      </c>
      <c r="C33" s="125">
        <v>112111</v>
      </c>
      <c r="D33" s="116">
        <v>72000</v>
      </c>
      <c r="E33" s="125">
        <f>C33+D33</f>
        <v>184111</v>
      </c>
    </row>
    <row r="34" spans="1:5" ht="21" x14ac:dyDescent="0.25">
      <c r="A34" s="103" t="s">
        <v>84</v>
      </c>
      <c r="B34" s="112" t="s">
        <v>85</v>
      </c>
      <c r="C34" s="122">
        <f t="shared" ref="C34:E36" si="7">C35</f>
        <v>482985</v>
      </c>
      <c r="D34" s="113">
        <f t="shared" si="7"/>
        <v>15902</v>
      </c>
      <c r="E34" s="122">
        <f t="shared" si="7"/>
        <v>498887</v>
      </c>
    </row>
    <row r="35" spans="1:5" ht="30.6" customHeight="1" x14ac:dyDescent="0.35">
      <c r="A35" s="147">
        <v>581</v>
      </c>
      <c r="B35" s="109" t="s">
        <v>86</v>
      </c>
      <c r="C35" s="126">
        <f t="shared" si="7"/>
        <v>482985</v>
      </c>
      <c r="D35" s="110">
        <f t="shared" si="7"/>
        <v>15902</v>
      </c>
      <c r="E35" s="126">
        <f t="shared" si="7"/>
        <v>498887</v>
      </c>
    </row>
    <row r="36" spans="1:5" ht="36.6" customHeight="1" x14ac:dyDescent="0.35">
      <c r="A36" s="145">
        <v>6</v>
      </c>
      <c r="B36" s="51" t="s">
        <v>47</v>
      </c>
      <c r="C36" s="127">
        <f t="shared" si="7"/>
        <v>482985</v>
      </c>
      <c r="D36" s="104">
        <f t="shared" si="7"/>
        <v>15902</v>
      </c>
      <c r="E36" s="127">
        <f t="shared" si="7"/>
        <v>498887</v>
      </c>
    </row>
    <row r="37" spans="1:5" ht="36" customHeight="1" x14ac:dyDescent="0.35">
      <c r="A37" s="146">
        <v>63</v>
      </c>
      <c r="B37" s="105" t="s">
        <v>90</v>
      </c>
      <c r="C37" s="28">
        <v>482985</v>
      </c>
      <c r="D37" s="27">
        <v>15902</v>
      </c>
      <c r="E37" s="28">
        <f>C37+D37</f>
        <v>498887</v>
      </c>
    </row>
  </sheetData>
  <mergeCells count="3">
    <mergeCell ref="A3:E3"/>
    <mergeCell ref="A4:E4"/>
    <mergeCell ref="A2:E2"/>
  </mergeCells>
  <pageMargins left="0.7" right="0.7" top="0.75" bottom="0.75" header="0.3" footer="0.3"/>
  <pageSetup paperSize="9" scale="51" fitToHeight="0" orientation="portrait" r:id="rId1"/>
  <ignoredErrors>
    <ignoredError sqref="E33 C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3498-DD10-4954-8044-7B0299F07110}">
  <sheetPr>
    <pageSetUpPr fitToPage="1"/>
  </sheetPr>
  <dimension ref="A2:I20"/>
  <sheetViews>
    <sheetView workbookViewId="0">
      <selection activeCell="E5" sqref="E5"/>
    </sheetView>
  </sheetViews>
  <sheetFormatPr defaultRowHeight="15" x14ac:dyDescent="0.25"/>
  <cols>
    <col min="1" max="1" width="15.42578125" customWidth="1"/>
    <col min="2" max="2" width="42" customWidth="1"/>
    <col min="3" max="3" width="16" customWidth="1"/>
    <col min="4" max="4" width="18.42578125" customWidth="1"/>
    <col min="5" max="5" width="18.85546875" customWidth="1"/>
    <col min="7" max="7" width="11.7109375" bestFit="1" customWidth="1"/>
    <col min="9" max="9" width="10.140625" bestFit="1" customWidth="1"/>
  </cols>
  <sheetData>
    <row r="2" spans="1:9" ht="21" x14ac:dyDescent="0.35">
      <c r="A2" s="149" t="s">
        <v>79</v>
      </c>
      <c r="B2" s="149"/>
      <c r="C2" s="149"/>
      <c r="D2" s="149"/>
      <c r="E2" s="149"/>
    </row>
    <row r="3" spans="1:9" ht="41.25" customHeight="1" x14ac:dyDescent="0.35">
      <c r="A3" s="148" t="s">
        <v>94</v>
      </c>
      <c r="B3" s="148"/>
      <c r="C3" s="148"/>
      <c r="D3" s="148"/>
      <c r="E3" s="148"/>
    </row>
    <row r="4" spans="1:9" ht="21" x14ac:dyDescent="0.35">
      <c r="B4" s="149" t="s">
        <v>81</v>
      </c>
      <c r="C4" s="149"/>
      <c r="D4" s="149"/>
    </row>
    <row r="5" spans="1:9" ht="15.75" thickBot="1" x14ac:dyDescent="0.3">
      <c r="E5" s="75"/>
    </row>
    <row r="6" spans="1:9" ht="37.5" x14ac:dyDescent="0.25">
      <c r="A6" s="83" t="s">
        <v>13</v>
      </c>
      <c r="B6" s="84" t="s">
        <v>80</v>
      </c>
      <c r="C6" s="85" t="s">
        <v>70</v>
      </c>
      <c r="D6" s="85" t="s">
        <v>82</v>
      </c>
      <c r="E6" s="86" t="s">
        <v>83</v>
      </c>
    </row>
    <row r="7" spans="1:9" ht="18.75" x14ac:dyDescent="0.25">
      <c r="A7" s="93"/>
      <c r="B7" s="87"/>
      <c r="C7" s="88"/>
      <c r="D7" s="88"/>
      <c r="E7" s="94"/>
    </row>
    <row r="8" spans="1:9" ht="18.75" x14ac:dyDescent="0.25">
      <c r="A8" s="16"/>
      <c r="B8" s="17" t="s">
        <v>21</v>
      </c>
      <c r="C8" s="18">
        <f>SUM(C9:C13)</f>
        <v>14739006</v>
      </c>
      <c r="D8" s="18">
        <v>967541</v>
      </c>
      <c r="E8" s="19">
        <f>E9+E10+E11+E12+E13</f>
        <v>15706547</v>
      </c>
      <c r="I8" s="23"/>
    </row>
    <row r="9" spans="1:9" ht="18.75" x14ac:dyDescent="0.25">
      <c r="A9" s="52">
        <v>11</v>
      </c>
      <c r="B9" s="20" t="s">
        <v>16</v>
      </c>
      <c r="C9" s="21">
        <v>13668552</v>
      </c>
      <c r="D9" s="21">
        <f>'PLAN RASHODA'!D9+'PLAN RASHODA'!D62+'PLAN RASHODA'!D76</f>
        <v>768752</v>
      </c>
      <c r="E9" s="53">
        <v>14437305</v>
      </c>
      <c r="G9" s="23"/>
      <c r="I9" s="23"/>
    </row>
    <row r="10" spans="1:9" ht="18.75" x14ac:dyDescent="0.25">
      <c r="A10" s="95">
        <v>31</v>
      </c>
      <c r="B10" s="89" t="s">
        <v>18</v>
      </c>
      <c r="C10" s="90">
        <f>331415+15000</f>
        <v>346415</v>
      </c>
      <c r="D10" s="90">
        <v>15708</v>
      </c>
      <c r="E10" s="96">
        <v>362123</v>
      </c>
    </row>
    <row r="11" spans="1:9" ht="18.75" x14ac:dyDescent="0.25">
      <c r="A11" s="97">
        <v>43</v>
      </c>
      <c r="B11" s="91" t="s">
        <v>20</v>
      </c>
      <c r="C11" s="92">
        <v>160500</v>
      </c>
      <c r="D11" s="92">
        <v>0</v>
      </c>
      <c r="E11" s="98">
        <f>C11+D11</f>
        <v>160500</v>
      </c>
    </row>
    <row r="12" spans="1:9" ht="18.75" x14ac:dyDescent="0.25">
      <c r="A12" s="97">
        <v>52</v>
      </c>
      <c r="B12" s="91" t="s">
        <v>75</v>
      </c>
      <c r="C12" s="92">
        <v>80554</v>
      </c>
      <c r="D12" s="92">
        <v>167178</v>
      </c>
      <c r="E12" s="98">
        <f>C12+D12</f>
        <v>247732</v>
      </c>
    </row>
    <row r="13" spans="1:9" ht="23.25" customHeight="1" thickBot="1" x14ac:dyDescent="0.3">
      <c r="A13" s="99">
        <v>581</v>
      </c>
      <c r="B13" s="100" t="s">
        <v>86</v>
      </c>
      <c r="C13" s="101">
        <v>482985</v>
      </c>
      <c r="D13" s="101">
        <v>15902</v>
      </c>
      <c r="E13" s="102">
        <f>C13+D13</f>
        <v>498887</v>
      </c>
    </row>
    <row r="15" spans="1:9" x14ac:dyDescent="0.25">
      <c r="D15" s="23"/>
    </row>
    <row r="16" spans="1:9" x14ac:dyDescent="0.25">
      <c r="G16" s="23"/>
    </row>
    <row r="17" spans="4:7" x14ac:dyDescent="0.25">
      <c r="D17" s="23"/>
      <c r="G17" s="23"/>
    </row>
    <row r="20" spans="4:7" x14ac:dyDescent="0.25">
      <c r="G20" s="23"/>
    </row>
  </sheetData>
  <mergeCells count="3">
    <mergeCell ref="A3:E3"/>
    <mergeCell ref="B4:D4"/>
    <mergeCell ref="A2:E2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11D2-F601-435B-ACD9-8DE3AB8C419F}">
  <sheetPr>
    <pageSetUpPr fitToPage="1"/>
  </sheetPr>
  <dimension ref="A1:I1848"/>
  <sheetViews>
    <sheetView zoomScale="140" zoomScaleNormal="140" workbookViewId="0">
      <selection activeCell="H5" sqref="H5"/>
    </sheetView>
  </sheetViews>
  <sheetFormatPr defaultRowHeight="15" x14ac:dyDescent="0.25"/>
  <cols>
    <col min="1" max="1" width="17" style="55" customWidth="1"/>
    <col min="2" max="2" width="54.5703125" customWidth="1"/>
    <col min="3" max="3" width="20.28515625" customWidth="1"/>
    <col min="4" max="4" width="17.7109375" customWidth="1"/>
    <col min="5" max="5" width="15.85546875" customWidth="1"/>
    <col min="6" max="6" width="11.42578125" bestFit="1" customWidth="1"/>
    <col min="7" max="8" width="11.28515625" bestFit="1" customWidth="1"/>
    <col min="9" max="9" width="10.7109375" bestFit="1" customWidth="1"/>
  </cols>
  <sheetData>
    <row r="1" spans="1:9" ht="28.5" x14ac:dyDescent="0.45">
      <c r="A1" s="153" t="s">
        <v>79</v>
      </c>
      <c r="B1" s="153"/>
      <c r="C1" s="153"/>
      <c r="D1" s="153"/>
      <c r="E1" s="153"/>
    </row>
    <row r="2" spans="1:9" ht="92.25" customHeight="1" x14ac:dyDescent="0.5">
      <c r="A2" s="152" t="s">
        <v>94</v>
      </c>
      <c r="B2" s="152"/>
      <c r="C2" s="152"/>
      <c r="D2" s="152"/>
      <c r="E2" s="152"/>
    </row>
    <row r="3" spans="1:9" ht="31.15" customHeight="1" x14ac:dyDescent="0.5">
      <c r="A3" s="152" t="s">
        <v>59</v>
      </c>
      <c r="B3" s="152"/>
      <c r="C3" s="152"/>
      <c r="D3" s="152"/>
      <c r="E3" s="152"/>
    </row>
    <row r="4" spans="1:9" ht="21.75" thickBot="1" x14ac:dyDescent="0.4">
      <c r="A4" s="56"/>
      <c r="B4" s="39"/>
      <c r="C4" s="76"/>
    </row>
    <row r="5" spans="1:9" ht="42" customHeight="1" x14ac:dyDescent="0.25">
      <c r="A5" s="57" t="s">
        <v>13</v>
      </c>
      <c r="B5" s="78" t="s">
        <v>80</v>
      </c>
      <c r="C5" s="81" t="s">
        <v>92</v>
      </c>
      <c r="D5" s="81" t="s">
        <v>91</v>
      </c>
      <c r="E5" s="81" t="s">
        <v>83</v>
      </c>
    </row>
    <row r="6" spans="1:9" ht="42.75" customHeight="1" x14ac:dyDescent="0.25">
      <c r="A6" s="68" t="s">
        <v>30</v>
      </c>
      <c r="B6" s="128" t="s">
        <v>14</v>
      </c>
      <c r="C6" s="135">
        <f>C7</f>
        <v>14739006</v>
      </c>
      <c r="D6" s="135">
        <f t="shared" ref="D6:E6" si="0">D7</f>
        <v>967541</v>
      </c>
      <c r="E6" s="135">
        <f t="shared" si="0"/>
        <v>15706547</v>
      </c>
      <c r="F6" s="23"/>
      <c r="H6" s="23"/>
      <c r="I6" s="23"/>
    </row>
    <row r="7" spans="1:9" ht="24" customHeight="1" x14ac:dyDescent="0.25">
      <c r="A7" s="58" t="s">
        <v>57</v>
      </c>
      <c r="B7" s="129" t="s">
        <v>56</v>
      </c>
      <c r="C7" s="136">
        <f>C8+C37+C57+C61+C68+C75</f>
        <v>14739006</v>
      </c>
      <c r="D7" s="136">
        <f>D8+D37+D57+D61+D68+D75</f>
        <v>967541</v>
      </c>
      <c r="E7" s="136">
        <f>E8+E37+E57+E61+E68+E75</f>
        <v>15706547</v>
      </c>
    </row>
    <row r="8" spans="1:9" ht="31.5" x14ac:dyDescent="0.25">
      <c r="A8" s="59" t="s">
        <v>22</v>
      </c>
      <c r="B8" s="130" t="s">
        <v>31</v>
      </c>
      <c r="C8" s="137">
        <f>C9</f>
        <v>10065830</v>
      </c>
      <c r="D8" s="137">
        <f>D9</f>
        <v>696752</v>
      </c>
      <c r="E8" s="137">
        <f>E9</f>
        <v>10762582</v>
      </c>
    </row>
    <row r="9" spans="1:9" ht="15.75" x14ac:dyDescent="0.25">
      <c r="A9" s="60">
        <v>11</v>
      </c>
      <c r="B9" s="131" t="s">
        <v>16</v>
      </c>
      <c r="C9" s="138">
        <f>C10+C34</f>
        <v>10065830</v>
      </c>
      <c r="D9" s="138">
        <f>D10+D34</f>
        <v>696752</v>
      </c>
      <c r="E9" s="138">
        <f>E10+E34</f>
        <v>10762582</v>
      </c>
      <c r="F9" s="23"/>
      <c r="G9" s="23"/>
      <c r="H9" s="23"/>
    </row>
    <row r="10" spans="1:9" ht="15.75" x14ac:dyDescent="0.25">
      <c r="A10" s="61">
        <v>3</v>
      </c>
      <c r="B10" s="132" t="s">
        <v>51</v>
      </c>
      <c r="C10" s="139">
        <f>C11+C19+C31+C32+C33</f>
        <v>9536267</v>
      </c>
      <c r="D10" s="139">
        <f>D11+D19+D31+D32+D33</f>
        <v>658252</v>
      </c>
      <c r="E10" s="139">
        <f>E11+E19+E31+E32+E33</f>
        <v>10194519</v>
      </c>
      <c r="F10" s="23"/>
      <c r="G10" s="23"/>
      <c r="H10" s="23"/>
    </row>
    <row r="11" spans="1:9" ht="15.75" x14ac:dyDescent="0.25">
      <c r="A11" s="62">
        <v>31</v>
      </c>
      <c r="B11" s="133" t="s">
        <v>60</v>
      </c>
      <c r="C11" s="140">
        <v>6715596</v>
      </c>
      <c r="D11" s="140">
        <v>458000</v>
      </c>
      <c r="E11" s="140">
        <f>C11+D11</f>
        <v>7173596</v>
      </c>
      <c r="F11" s="23"/>
      <c r="G11" s="23"/>
      <c r="H11" s="23"/>
    </row>
    <row r="12" spans="1:9" ht="15.75" hidden="1" x14ac:dyDescent="0.25">
      <c r="A12" s="62">
        <v>311</v>
      </c>
      <c r="B12" s="133" t="s">
        <v>61</v>
      </c>
      <c r="C12" s="140">
        <f>C13+C14</f>
        <v>5686001</v>
      </c>
    </row>
    <row r="13" spans="1:9" ht="15.75" hidden="1" x14ac:dyDescent="0.25">
      <c r="A13" s="62">
        <v>3111</v>
      </c>
      <c r="B13" s="133" t="s">
        <v>32</v>
      </c>
      <c r="C13" s="141">
        <v>5662907</v>
      </c>
    </row>
    <row r="14" spans="1:9" ht="15.75" hidden="1" x14ac:dyDescent="0.25">
      <c r="A14" s="62">
        <v>3114</v>
      </c>
      <c r="B14" s="133" t="s">
        <v>33</v>
      </c>
      <c r="C14" s="141">
        <v>23094</v>
      </c>
    </row>
    <row r="15" spans="1:9" ht="15.75" hidden="1" x14ac:dyDescent="0.25">
      <c r="A15" s="62">
        <v>312</v>
      </c>
      <c r="B15" s="133" t="s">
        <v>34</v>
      </c>
      <c r="C15" s="141">
        <f>C16</f>
        <v>225629</v>
      </c>
    </row>
    <row r="16" spans="1:9" ht="15.75" hidden="1" x14ac:dyDescent="0.25">
      <c r="A16" s="62">
        <v>3121</v>
      </c>
      <c r="B16" s="133" t="s">
        <v>34</v>
      </c>
      <c r="C16" s="141">
        <v>225629</v>
      </c>
    </row>
    <row r="17" spans="1:6" ht="15.75" hidden="1" x14ac:dyDescent="0.25">
      <c r="A17" s="62">
        <v>313</v>
      </c>
      <c r="B17" s="133" t="s">
        <v>52</v>
      </c>
      <c r="C17" s="141">
        <f>C18</f>
        <v>803966</v>
      </c>
    </row>
    <row r="18" spans="1:6" ht="15.75" hidden="1" x14ac:dyDescent="0.25">
      <c r="A18" s="62">
        <v>3132</v>
      </c>
      <c r="B18" s="133" t="s">
        <v>35</v>
      </c>
      <c r="C18" s="141">
        <v>803966</v>
      </c>
    </row>
    <row r="19" spans="1:6" ht="15.75" x14ac:dyDescent="0.25">
      <c r="A19" s="62">
        <v>32</v>
      </c>
      <c r="B19" s="133" t="s">
        <v>62</v>
      </c>
      <c r="C19" s="141">
        <v>2773218</v>
      </c>
      <c r="D19" s="141">
        <v>213297</v>
      </c>
      <c r="E19" s="141">
        <f>C19+D19</f>
        <v>2986515</v>
      </c>
    </row>
    <row r="20" spans="1:6" ht="15.75" hidden="1" x14ac:dyDescent="0.25">
      <c r="A20" s="62">
        <v>321</v>
      </c>
      <c r="B20" s="133" t="s">
        <v>63</v>
      </c>
      <c r="C20" s="141">
        <f>C21+C22+C23+C24</f>
        <v>184617</v>
      </c>
    </row>
    <row r="21" spans="1:6" ht="15.75" hidden="1" x14ac:dyDescent="0.25">
      <c r="A21" s="62">
        <v>3211</v>
      </c>
      <c r="B21" s="133" t="s">
        <v>36</v>
      </c>
      <c r="C21" s="141">
        <v>13272</v>
      </c>
      <c r="F21" s="23"/>
    </row>
    <row r="22" spans="1:6" ht="15.75" hidden="1" x14ac:dyDescent="0.25">
      <c r="A22" s="62">
        <v>3212</v>
      </c>
      <c r="B22" s="133" t="s">
        <v>37</v>
      </c>
      <c r="C22" s="141">
        <v>161258</v>
      </c>
    </row>
    <row r="23" spans="1:6" ht="15.75" hidden="1" x14ac:dyDescent="0.25">
      <c r="A23" s="62">
        <v>3213</v>
      </c>
      <c r="B23" s="133" t="s">
        <v>38</v>
      </c>
      <c r="C23" s="141">
        <v>9291</v>
      </c>
    </row>
    <row r="24" spans="1:6" ht="15.75" hidden="1" x14ac:dyDescent="0.25">
      <c r="A24" s="62">
        <v>3214</v>
      </c>
      <c r="B24" s="133" t="s">
        <v>71</v>
      </c>
      <c r="C24" s="141">
        <v>796</v>
      </c>
    </row>
    <row r="25" spans="1:6" ht="15.75" hidden="1" x14ac:dyDescent="0.25">
      <c r="A25" s="62">
        <v>322</v>
      </c>
      <c r="B25" s="133" t="s">
        <v>64</v>
      </c>
      <c r="C25" s="141">
        <f>C26+C27+C28+C29+C30</f>
        <v>1285741</v>
      </c>
    </row>
    <row r="26" spans="1:6" ht="15.75" hidden="1" x14ac:dyDescent="0.25">
      <c r="A26" s="62">
        <v>3221</v>
      </c>
      <c r="B26" s="133" t="s">
        <v>39</v>
      </c>
      <c r="C26" s="141">
        <v>73981</v>
      </c>
    </row>
    <row r="27" spans="1:6" ht="15.75" hidden="1" x14ac:dyDescent="0.25">
      <c r="A27" s="62">
        <v>3223</v>
      </c>
      <c r="B27" s="133" t="s">
        <v>40</v>
      </c>
      <c r="C27" s="141">
        <v>1128144</v>
      </c>
    </row>
    <row r="28" spans="1:6" ht="15.75" hidden="1" x14ac:dyDescent="0.25">
      <c r="A28" s="62">
        <v>3224</v>
      </c>
      <c r="B28" s="133" t="s">
        <v>41</v>
      </c>
      <c r="C28" s="141">
        <v>50435</v>
      </c>
    </row>
    <row r="29" spans="1:6" ht="15.75" hidden="1" x14ac:dyDescent="0.25">
      <c r="A29" s="62">
        <v>3225</v>
      </c>
      <c r="B29" s="133" t="s">
        <v>42</v>
      </c>
      <c r="C29" s="141">
        <v>26545</v>
      </c>
    </row>
    <row r="30" spans="1:6" ht="15.75" hidden="1" x14ac:dyDescent="0.25">
      <c r="A30" s="62">
        <v>3227</v>
      </c>
      <c r="B30" s="133" t="s">
        <v>43</v>
      </c>
      <c r="C30" s="141">
        <v>6636</v>
      </c>
    </row>
    <row r="31" spans="1:6" ht="15.75" x14ac:dyDescent="0.25">
      <c r="A31" s="62">
        <v>34</v>
      </c>
      <c r="B31" s="133" t="s">
        <v>53</v>
      </c>
      <c r="C31" s="141">
        <v>20909</v>
      </c>
      <c r="D31" s="141">
        <v>-12500</v>
      </c>
      <c r="E31" s="141">
        <f>C31+D31</f>
        <v>8409</v>
      </c>
    </row>
    <row r="32" spans="1:6" ht="31.5" x14ac:dyDescent="0.25">
      <c r="A32" s="62">
        <v>37</v>
      </c>
      <c r="B32" s="133" t="s">
        <v>65</v>
      </c>
      <c r="C32" s="141">
        <v>13272</v>
      </c>
      <c r="D32" s="141">
        <v>0</v>
      </c>
      <c r="E32" s="141">
        <v>13272</v>
      </c>
    </row>
    <row r="33" spans="1:8" ht="15.75" x14ac:dyDescent="0.25">
      <c r="A33" s="62">
        <v>38</v>
      </c>
      <c r="B33" s="133" t="s">
        <v>69</v>
      </c>
      <c r="C33" s="141">
        <v>13272</v>
      </c>
      <c r="D33" s="141">
        <v>-545</v>
      </c>
      <c r="E33" s="141">
        <f>C33+D33</f>
        <v>12727</v>
      </c>
    </row>
    <row r="34" spans="1:8" s="47" customFormat="1" ht="15.75" x14ac:dyDescent="0.25">
      <c r="A34" s="61">
        <v>4</v>
      </c>
      <c r="B34" s="132" t="s">
        <v>66</v>
      </c>
      <c r="C34" s="142">
        <f>C35+C36</f>
        <v>529563</v>
      </c>
      <c r="D34" s="142">
        <f>D35+D36</f>
        <v>38500</v>
      </c>
      <c r="E34" s="142">
        <f t="shared" ref="E34" si="1">E35+E36</f>
        <v>568063</v>
      </c>
    </row>
    <row r="35" spans="1:8" ht="15.75" x14ac:dyDescent="0.25">
      <c r="A35" s="62">
        <v>42</v>
      </c>
      <c r="B35" s="133" t="s">
        <v>67</v>
      </c>
      <c r="C35" s="141">
        <v>407458</v>
      </c>
      <c r="D35" s="141">
        <v>22000</v>
      </c>
      <c r="E35" s="141">
        <f>C35+D35</f>
        <v>429458</v>
      </c>
    </row>
    <row r="36" spans="1:8" ht="15.75" x14ac:dyDescent="0.25">
      <c r="A36" s="62">
        <v>45</v>
      </c>
      <c r="B36" s="133" t="s">
        <v>68</v>
      </c>
      <c r="C36" s="141">
        <v>122105</v>
      </c>
      <c r="D36" s="141">
        <v>16500</v>
      </c>
      <c r="E36" s="141">
        <v>138605</v>
      </c>
    </row>
    <row r="37" spans="1:8" ht="31.5" x14ac:dyDescent="0.25">
      <c r="A37" s="59" t="s">
        <v>28</v>
      </c>
      <c r="B37" s="130" t="s">
        <v>44</v>
      </c>
      <c r="C37" s="137">
        <f>C38+C44+C51</f>
        <v>572469</v>
      </c>
      <c r="D37" s="137">
        <f>D38+D44+D51</f>
        <v>182886</v>
      </c>
      <c r="E37" s="137">
        <f>E38+E44+E51</f>
        <v>755355</v>
      </c>
    </row>
    <row r="38" spans="1:8" ht="15.75" x14ac:dyDescent="0.25">
      <c r="A38" s="63" t="s">
        <v>17</v>
      </c>
      <c r="B38" s="131" t="s">
        <v>18</v>
      </c>
      <c r="C38" s="138">
        <f>C39+C42</f>
        <v>331415</v>
      </c>
      <c r="D38" s="138">
        <f>D39+D42</f>
        <v>15708</v>
      </c>
      <c r="E38" s="138">
        <f>E39+E42</f>
        <v>347123</v>
      </c>
    </row>
    <row r="39" spans="1:8" ht="15.75" x14ac:dyDescent="0.25">
      <c r="A39" s="64">
        <v>3</v>
      </c>
      <c r="B39" s="132" t="s">
        <v>51</v>
      </c>
      <c r="C39" s="139">
        <f>C40+C41</f>
        <v>324715</v>
      </c>
      <c r="D39" s="139">
        <f>D40+D41</f>
        <v>15708</v>
      </c>
      <c r="E39" s="139">
        <f>E40+E41</f>
        <v>340423</v>
      </c>
      <c r="H39" s="23"/>
    </row>
    <row r="40" spans="1:8" ht="15.75" x14ac:dyDescent="0.25">
      <c r="A40" s="65">
        <v>31</v>
      </c>
      <c r="B40" s="133" t="s">
        <v>60</v>
      </c>
      <c r="C40" s="140">
        <v>38390</v>
      </c>
      <c r="D40" s="140">
        <v>229</v>
      </c>
      <c r="E40" s="140">
        <f>C40+D40</f>
        <v>38619</v>
      </c>
    </row>
    <row r="41" spans="1:8" ht="15.75" x14ac:dyDescent="0.25">
      <c r="A41" s="65">
        <v>32</v>
      </c>
      <c r="B41" s="133" t="s">
        <v>62</v>
      </c>
      <c r="C41" s="141">
        <v>286325</v>
      </c>
      <c r="D41" s="140">
        <v>15479</v>
      </c>
      <c r="E41" s="140">
        <f>C41+D41</f>
        <v>301804</v>
      </c>
    </row>
    <row r="42" spans="1:8" ht="15.75" x14ac:dyDescent="0.25">
      <c r="A42" s="64">
        <v>5</v>
      </c>
      <c r="B42" s="134" t="s">
        <v>73</v>
      </c>
      <c r="C42" s="142">
        <f>C43</f>
        <v>6700</v>
      </c>
      <c r="D42" s="142">
        <f t="shared" ref="D42:E42" si="2">D43</f>
        <v>0</v>
      </c>
      <c r="E42" s="142">
        <f t="shared" si="2"/>
        <v>6700</v>
      </c>
    </row>
    <row r="43" spans="1:8" ht="15.75" x14ac:dyDescent="0.25">
      <c r="A43" s="65">
        <v>51</v>
      </c>
      <c r="B43" s="133" t="s">
        <v>72</v>
      </c>
      <c r="C43" s="141">
        <v>6700</v>
      </c>
      <c r="D43" s="141">
        <v>0</v>
      </c>
      <c r="E43" s="141">
        <v>6700</v>
      </c>
    </row>
    <row r="44" spans="1:8" ht="15.75" x14ac:dyDescent="0.25">
      <c r="A44" s="63" t="s">
        <v>19</v>
      </c>
      <c r="B44" s="131" t="s">
        <v>20</v>
      </c>
      <c r="C44" s="138">
        <f>C45+C48</f>
        <v>160500</v>
      </c>
      <c r="D44" s="138">
        <f>D45+D48</f>
        <v>0</v>
      </c>
      <c r="E44" s="138">
        <f>E45+E48</f>
        <v>160500</v>
      </c>
    </row>
    <row r="45" spans="1:8" s="47" customFormat="1" ht="15.75" x14ac:dyDescent="0.25">
      <c r="A45" s="64">
        <v>3</v>
      </c>
      <c r="B45" s="132" t="s">
        <v>51</v>
      </c>
      <c r="C45" s="139">
        <f>C46+C47</f>
        <v>136500</v>
      </c>
      <c r="D45" s="139">
        <f>D46+D47</f>
        <v>0</v>
      </c>
      <c r="E45" s="139">
        <f>E46+E47</f>
        <v>136500</v>
      </c>
      <c r="F45" s="69"/>
    </row>
    <row r="46" spans="1:8" ht="15.75" x14ac:dyDescent="0.25">
      <c r="A46" s="65">
        <v>32</v>
      </c>
      <c r="B46" s="133" t="s">
        <v>62</v>
      </c>
      <c r="C46" s="140">
        <v>131500</v>
      </c>
      <c r="D46" s="140">
        <v>0</v>
      </c>
      <c r="E46" s="140">
        <v>131500</v>
      </c>
    </row>
    <row r="47" spans="1:8" ht="31.5" x14ac:dyDescent="0.25">
      <c r="A47" s="65">
        <v>37</v>
      </c>
      <c r="B47" s="133" t="s">
        <v>65</v>
      </c>
      <c r="C47" s="143">
        <v>5000</v>
      </c>
      <c r="D47" s="143">
        <v>0</v>
      </c>
      <c r="E47" s="143">
        <v>5000</v>
      </c>
    </row>
    <row r="48" spans="1:8" ht="15.75" x14ac:dyDescent="0.25">
      <c r="A48" s="64">
        <v>4</v>
      </c>
      <c r="B48" s="134" t="s">
        <v>66</v>
      </c>
      <c r="C48" s="142">
        <f>C49+C50</f>
        <v>24000</v>
      </c>
      <c r="D48" s="142">
        <f t="shared" ref="D48:E48" si="3">D49+D50</f>
        <v>0</v>
      </c>
      <c r="E48" s="142">
        <f t="shared" si="3"/>
        <v>24000</v>
      </c>
    </row>
    <row r="49" spans="1:5" ht="15.75" x14ac:dyDescent="0.25">
      <c r="A49" s="65">
        <v>41</v>
      </c>
      <c r="B49" s="133" t="s">
        <v>74</v>
      </c>
      <c r="C49" s="141">
        <v>4000</v>
      </c>
      <c r="D49" s="141">
        <v>0</v>
      </c>
      <c r="E49" s="141">
        <v>4000</v>
      </c>
    </row>
    <row r="50" spans="1:5" ht="15.75" x14ac:dyDescent="0.25">
      <c r="A50" s="65">
        <v>42</v>
      </c>
      <c r="B50" s="82" t="s">
        <v>67</v>
      </c>
      <c r="C50" s="141">
        <v>20000</v>
      </c>
      <c r="D50" s="141">
        <v>0</v>
      </c>
      <c r="E50" s="141">
        <v>20000</v>
      </c>
    </row>
    <row r="51" spans="1:5" ht="15.75" x14ac:dyDescent="0.25">
      <c r="A51" s="63">
        <v>52</v>
      </c>
      <c r="B51" s="131" t="s">
        <v>75</v>
      </c>
      <c r="C51" s="138">
        <f>C52+C55</f>
        <v>80554</v>
      </c>
      <c r="D51" s="138">
        <f>D52+D55</f>
        <v>167178</v>
      </c>
      <c r="E51" s="138">
        <f>E52+E55</f>
        <v>247732</v>
      </c>
    </row>
    <row r="52" spans="1:5" ht="15.75" x14ac:dyDescent="0.25">
      <c r="A52" s="65">
        <v>3</v>
      </c>
      <c r="B52" s="132" t="s">
        <v>51</v>
      </c>
      <c r="C52" s="139">
        <f>C53+C54</f>
        <v>70593</v>
      </c>
      <c r="D52" s="139">
        <f>D53+D54</f>
        <v>149704</v>
      </c>
      <c r="E52" s="139">
        <f>C52+D52</f>
        <v>220297</v>
      </c>
    </row>
    <row r="53" spans="1:5" ht="15.75" x14ac:dyDescent="0.25">
      <c r="A53" s="65">
        <v>31</v>
      </c>
      <c r="B53" s="133" t="s">
        <v>60</v>
      </c>
      <c r="C53" s="141">
        <v>18497</v>
      </c>
      <c r="D53" s="141">
        <v>43906</v>
      </c>
      <c r="E53" s="141">
        <f>C53+D53</f>
        <v>62403</v>
      </c>
    </row>
    <row r="54" spans="1:5" ht="15.75" x14ac:dyDescent="0.25">
      <c r="A54" s="65">
        <v>32</v>
      </c>
      <c r="B54" s="82" t="s">
        <v>62</v>
      </c>
      <c r="C54" s="140">
        <v>52096</v>
      </c>
      <c r="D54" s="140">
        <v>105798</v>
      </c>
      <c r="E54" s="140">
        <f>C54+D54</f>
        <v>157894</v>
      </c>
    </row>
    <row r="55" spans="1:5" ht="15.75" x14ac:dyDescent="0.25">
      <c r="A55" s="64">
        <v>4</v>
      </c>
      <c r="B55" s="134" t="s">
        <v>66</v>
      </c>
      <c r="C55" s="142">
        <v>9961</v>
      </c>
      <c r="D55" s="142">
        <f>D56</f>
        <v>17474</v>
      </c>
      <c r="E55" s="142">
        <f>C55+D55</f>
        <v>27435</v>
      </c>
    </row>
    <row r="56" spans="1:5" ht="15.75" x14ac:dyDescent="0.25">
      <c r="A56" s="65">
        <v>42</v>
      </c>
      <c r="B56" s="82" t="s">
        <v>67</v>
      </c>
      <c r="C56" s="141">
        <v>9961</v>
      </c>
      <c r="D56" s="141">
        <v>17474</v>
      </c>
      <c r="E56" s="141">
        <f>C56+D56</f>
        <v>27435</v>
      </c>
    </row>
    <row r="57" spans="1:5" ht="15.75" x14ac:dyDescent="0.25">
      <c r="A57" s="66" t="s">
        <v>24</v>
      </c>
      <c r="B57" s="130" t="s">
        <v>45</v>
      </c>
      <c r="C57" s="137">
        <f t="shared" ref="C57:E59" si="4">C58</f>
        <v>3450791</v>
      </c>
      <c r="D57" s="137">
        <f t="shared" si="4"/>
        <v>1</v>
      </c>
      <c r="E57" s="137">
        <f t="shared" si="4"/>
        <v>3450792</v>
      </c>
    </row>
    <row r="58" spans="1:5" ht="15.75" x14ac:dyDescent="0.25">
      <c r="A58" s="60" t="s">
        <v>15</v>
      </c>
      <c r="B58" s="131" t="s">
        <v>16</v>
      </c>
      <c r="C58" s="138">
        <f>C59</f>
        <v>3450791</v>
      </c>
      <c r="D58" s="138">
        <f t="shared" si="4"/>
        <v>1</v>
      </c>
      <c r="E58" s="138">
        <f t="shared" si="4"/>
        <v>3450792</v>
      </c>
    </row>
    <row r="59" spans="1:5" ht="15.75" x14ac:dyDescent="0.25">
      <c r="A59" s="61">
        <v>3</v>
      </c>
      <c r="B59" s="132" t="s">
        <v>51</v>
      </c>
      <c r="C59" s="139">
        <f>C60</f>
        <v>3450791</v>
      </c>
      <c r="D59" s="139">
        <f t="shared" si="4"/>
        <v>1</v>
      </c>
      <c r="E59" s="139">
        <f t="shared" si="4"/>
        <v>3450792</v>
      </c>
    </row>
    <row r="60" spans="1:5" ht="15.75" x14ac:dyDescent="0.25">
      <c r="A60" s="65">
        <v>32</v>
      </c>
      <c r="B60" s="82" t="s">
        <v>62</v>
      </c>
      <c r="C60" s="140">
        <v>3450791</v>
      </c>
      <c r="D60" s="140">
        <v>1</v>
      </c>
      <c r="E60" s="140">
        <f>C60+D60</f>
        <v>3450792</v>
      </c>
    </row>
    <row r="61" spans="1:5" ht="31.5" x14ac:dyDescent="0.25">
      <c r="A61" s="59" t="s">
        <v>26</v>
      </c>
      <c r="B61" s="130" t="s">
        <v>46</v>
      </c>
      <c r="C61" s="137">
        <f>C62+C65</f>
        <v>54820</v>
      </c>
      <c r="D61" s="137">
        <f>D62+D65</f>
        <v>0</v>
      </c>
      <c r="E61" s="137">
        <f>E62+E65</f>
        <v>54820</v>
      </c>
    </row>
    <row r="62" spans="1:5" ht="15.75" x14ac:dyDescent="0.25">
      <c r="A62" s="60">
        <v>11</v>
      </c>
      <c r="B62" s="131" t="s">
        <v>16</v>
      </c>
      <c r="C62" s="138">
        <f t="shared" ref="C62:E63" si="5">C63</f>
        <v>39820</v>
      </c>
      <c r="D62" s="138">
        <f t="shared" si="5"/>
        <v>0</v>
      </c>
      <c r="E62" s="138">
        <f t="shared" si="5"/>
        <v>39820</v>
      </c>
    </row>
    <row r="63" spans="1:5" ht="15.75" x14ac:dyDescent="0.25">
      <c r="A63" s="61">
        <v>4</v>
      </c>
      <c r="B63" s="134" t="s">
        <v>66</v>
      </c>
      <c r="C63" s="139">
        <f t="shared" si="5"/>
        <v>39820</v>
      </c>
      <c r="D63" s="139">
        <f t="shared" si="5"/>
        <v>0</v>
      </c>
      <c r="E63" s="139">
        <f t="shared" si="5"/>
        <v>39820</v>
      </c>
    </row>
    <row r="64" spans="1:5" ht="15.75" x14ac:dyDescent="0.25">
      <c r="A64" s="62">
        <v>42</v>
      </c>
      <c r="B64" s="82" t="s">
        <v>67</v>
      </c>
      <c r="C64" s="140">
        <v>39820</v>
      </c>
      <c r="D64" s="140">
        <v>0</v>
      </c>
      <c r="E64" s="140">
        <v>39820</v>
      </c>
    </row>
    <row r="65" spans="1:5" ht="15.75" x14ac:dyDescent="0.25">
      <c r="A65" s="60">
        <v>31</v>
      </c>
      <c r="B65" s="131" t="s">
        <v>18</v>
      </c>
      <c r="C65" s="138">
        <f>C66</f>
        <v>15000</v>
      </c>
      <c r="D65" s="138">
        <f>D66</f>
        <v>0</v>
      </c>
      <c r="E65" s="138">
        <f>E66</f>
        <v>15000</v>
      </c>
    </row>
    <row r="66" spans="1:5" ht="15.75" x14ac:dyDescent="0.25">
      <c r="A66" s="61">
        <v>4</v>
      </c>
      <c r="B66" s="134" t="s">
        <v>66</v>
      </c>
      <c r="C66" s="139">
        <f>C67</f>
        <v>15000</v>
      </c>
      <c r="D66" s="139">
        <v>0</v>
      </c>
      <c r="E66" s="139">
        <f>E67</f>
        <v>15000</v>
      </c>
    </row>
    <row r="67" spans="1:5" ht="15.75" x14ac:dyDescent="0.25">
      <c r="A67" s="62">
        <v>42</v>
      </c>
      <c r="B67" s="82" t="s">
        <v>67</v>
      </c>
      <c r="C67" s="140">
        <v>15000</v>
      </c>
      <c r="D67" s="140">
        <v>0</v>
      </c>
      <c r="E67" s="140">
        <f>C67+D67</f>
        <v>15000</v>
      </c>
    </row>
    <row r="68" spans="1:5" s="67" customFormat="1" ht="15.75" x14ac:dyDescent="0.25">
      <c r="A68" s="59" t="s">
        <v>84</v>
      </c>
      <c r="B68" s="130" t="s">
        <v>85</v>
      </c>
      <c r="C68" s="137">
        <f>C69</f>
        <v>482985</v>
      </c>
      <c r="D68" s="137">
        <f>D69</f>
        <v>15902</v>
      </c>
      <c r="E68" s="137">
        <f>E69</f>
        <v>498887</v>
      </c>
    </row>
    <row r="69" spans="1:5" s="67" customFormat="1" ht="15.75" x14ac:dyDescent="0.25">
      <c r="A69" s="60">
        <v>581</v>
      </c>
      <c r="B69" s="131" t="s">
        <v>86</v>
      </c>
      <c r="C69" s="138">
        <f>C70+C73</f>
        <v>482985</v>
      </c>
      <c r="D69" s="138">
        <f>D70+D73</f>
        <v>15902</v>
      </c>
      <c r="E69" s="138">
        <f>C69+D69</f>
        <v>498887</v>
      </c>
    </row>
    <row r="70" spans="1:5" s="67" customFormat="1" ht="15.75" x14ac:dyDescent="0.25">
      <c r="A70" s="61">
        <v>3</v>
      </c>
      <c r="B70" s="132" t="s">
        <v>51</v>
      </c>
      <c r="C70" s="139">
        <f>C71+C72</f>
        <v>88610</v>
      </c>
      <c r="D70" s="139">
        <f>D71+D72</f>
        <v>15902</v>
      </c>
      <c r="E70" s="139">
        <f>C70+D70</f>
        <v>104512</v>
      </c>
    </row>
    <row r="71" spans="1:5" s="67" customFormat="1" ht="15.75" x14ac:dyDescent="0.25">
      <c r="A71" s="62">
        <v>31</v>
      </c>
      <c r="B71" s="133" t="s">
        <v>60</v>
      </c>
      <c r="C71" s="140">
        <v>30371</v>
      </c>
      <c r="D71" s="140">
        <v>0</v>
      </c>
      <c r="E71" s="140">
        <v>30371</v>
      </c>
    </row>
    <row r="72" spans="1:5" s="67" customFormat="1" ht="15.75" x14ac:dyDescent="0.25">
      <c r="A72" s="62">
        <v>32</v>
      </c>
      <c r="B72" s="133" t="s">
        <v>62</v>
      </c>
      <c r="C72" s="140">
        <v>58239</v>
      </c>
      <c r="D72" s="140">
        <v>15902</v>
      </c>
      <c r="E72" s="140">
        <f>C72+D72</f>
        <v>74141</v>
      </c>
    </row>
    <row r="73" spans="1:5" s="67" customFormat="1" ht="15.75" x14ac:dyDescent="0.25">
      <c r="A73" s="61">
        <v>4</v>
      </c>
      <c r="B73" s="134" t="s">
        <v>66</v>
      </c>
      <c r="C73" s="139">
        <f>C74</f>
        <v>394375</v>
      </c>
      <c r="D73" s="139">
        <f>D74</f>
        <v>0</v>
      </c>
      <c r="E73" s="139">
        <f>C73+D73</f>
        <v>394375</v>
      </c>
    </row>
    <row r="74" spans="1:5" s="67" customFormat="1" ht="15.75" x14ac:dyDescent="0.25">
      <c r="A74" s="62">
        <v>42</v>
      </c>
      <c r="B74" s="82" t="s">
        <v>67</v>
      </c>
      <c r="C74" s="140">
        <v>394375</v>
      </c>
      <c r="D74" s="140">
        <v>0</v>
      </c>
      <c r="E74" s="140">
        <f>C74+D74</f>
        <v>394375</v>
      </c>
    </row>
    <row r="75" spans="1:5" s="67" customFormat="1" ht="15.75" x14ac:dyDescent="0.25">
      <c r="A75" s="59" t="s">
        <v>87</v>
      </c>
      <c r="B75" s="130" t="s">
        <v>88</v>
      </c>
      <c r="C75" s="137">
        <f t="shared" ref="C75:C77" si="6">C76</f>
        <v>112111</v>
      </c>
      <c r="D75" s="137">
        <f>D76</f>
        <v>72000</v>
      </c>
      <c r="E75" s="137">
        <f>E76</f>
        <v>184111</v>
      </c>
    </row>
    <row r="76" spans="1:5" s="67" customFormat="1" ht="15.75" x14ac:dyDescent="0.25">
      <c r="A76" s="60">
        <v>11</v>
      </c>
      <c r="B76" s="131" t="s">
        <v>16</v>
      </c>
      <c r="C76" s="138">
        <f t="shared" si="6"/>
        <v>112111</v>
      </c>
      <c r="D76" s="138">
        <f>D77</f>
        <v>72000</v>
      </c>
      <c r="E76" s="138">
        <f>E77</f>
        <v>184111</v>
      </c>
    </row>
    <row r="77" spans="1:5" s="67" customFormat="1" ht="15.75" x14ac:dyDescent="0.25">
      <c r="A77" s="61">
        <v>3</v>
      </c>
      <c r="B77" s="132" t="s">
        <v>51</v>
      </c>
      <c r="C77" s="139">
        <f t="shared" si="6"/>
        <v>112111</v>
      </c>
      <c r="D77" s="139">
        <v>72000</v>
      </c>
      <c r="E77" s="139">
        <v>184111</v>
      </c>
    </row>
    <row r="78" spans="1:5" s="67" customFormat="1" ht="15.75" x14ac:dyDescent="0.25">
      <c r="A78" s="62">
        <v>31</v>
      </c>
      <c r="B78" s="133" t="s">
        <v>60</v>
      </c>
      <c r="C78" s="140">
        <v>112111</v>
      </c>
      <c r="D78" s="140">
        <v>72000</v>
      </c>
      <c r="E78" s="140">
        <f>C78+D78</f>
        <v>184111</v>
      </c>
    </row>
    <row r="79" spans="1:5" s="67" customFormat="1" x14ac:dyDescent="0.25"/>
    <row r="80" spans="1:5" s="67" customFormat="1" x14ac:dyDescent="0.25"/>
    <row r="81" s="67" customFormat="1" x14ac:dyDescent="0.25"/>
    <row r="82" s="67" customFormat="1" x14ac:dyDescent="0.25"/>
    <row r="83" s="67" customFormat="1" x14ac:dyDescent="0.25"/>
    <row r="84" s="67" customFormat="1" x14ac:dyDescent="0.25"/>
    <row r="85" s="67" customFormat="1" x14ac:dyDescent="0.25"/>
    <row r="86" s="67" customFormat="1" x14ac:dyDescent="0.25"/>
    <row r="87" s="67" customFormat="1" x14ac:dyDescent="0.25"/>
    <row r="88" s="67" customFormat="1" x14ac:dyDescent="0.25"/>
    <row r="89" s="67" customFormat="1" x14ac:dyDescent="0.25"/>
    <row r="90" s="67" customFormat="1" x14ac:dyDescent="0.25"/>
    <row r="91" s="67" customFormat="1" x14ac:dyDescent="0.25"/>
    <row r="92" s="67" customFormat="1" x14ac:dyDescent="0.25"/>
    <row r="93" s="67" customFormat="1" x14ac:dyDescent="0.25"/>
    <row r="94" s="67" customFormat="1" x14ac:dyDescent="0.25"/>
    <row r="95" s="67" customFormat="1" x14ac:dyDescent="0.25"/>
    <row r="96" s="67" customFormat="1" x14ac:dyDescent="0.25"/>
    <row r="97" s="67" customFormat="1" x14ac:dyDescent="0.25"/>
    <row r="98" s="67" customFormat="1" x14ac:dyDescent="0.25"/>
    <row r="99" s="67" customFormat="1" x14ac:dyDescent="0.25"/>
    <row r="100" s="67" customFormat="1" x14ac:dyDescent="0.25"/>
    <row r="101" s="67" customFormat="1" x14ac:dyDescent="0.25"/>
    <row r="102" s="67" customFormat="1" x14ac:dyDescent="0.25"/>
    <row r="103" s="67" customFormat="1" x14ac:dyDescent="0.25"/>
    <row r="104" s="67" customFormat="1" x14ac:dyDescent="0.25"/>
    <row r="105" s="67" customFormat="1" x14ac:dyDescent="0.25"/>
    <row r="106" s="67" customFormat="1" x14ac:dyDescent="0.25"/>
    <row r="107" s="67" customFormat="1" x14ac:dyDescent="0.25"/>
    <row r="108" s="67" customFormat="1" x14ac:dyDescent="0.25"/>
    <row r="109" s="67" customFormat="1" x14ac:dyDescent="0.25"/>
    <row r="110" s="67" customFormat="1" x14ac:dyDescent="0.25"/>
    <row r="111" s="67" customFormat="1" x14ac:dyDescent="0.25"/>
    <row r="112" s="67" customFormat="1" x14ac:dyDescent="0.25"/>
    <row r="113" s="67" customFormat="1" x14ac:dyDescent="0.25"/>
    <row r="114" s="67" customFormat="1" x14ac:dyDescent="0.25"/>
    <row r="115" s="67" customFormat="1" x14ac:dyDescent="0.25"/>
    <row r="116" s="67" customFormat="1" x14ac:dyDescent="0.25"/>
    <row r="117" s="67" customFormat="1" x14ac:dyDescent="0.25"/>
    <row r="118" s="67" customFormat="1" x14ac:dyDescent="0.25"/>
    <row r="119" s="67" customFormat="1" x14ac:dyDescent="0.25"/>
    <row r="120" s="67" customFormat="1" x14ac:dyDescent="0.25"/>
    <row r="121" s="67" customFormat="1" x14ac:dyDescent="0.25"/>
    <row r="122" s="67" customFormat="1" x14ac:dyDescent="0.25"/>
    <row r="123" s="67" customFormat="1" x14ac:dyDescent="0.25"/>
    <row r="124" s="67" customFormat="1" x14ac:dyDescent="0.25"/>
    <row r="125" s="67" customFormat="1" x14ac:dyDescent="0.25"/>
    <row r="126" s="67" customFormat="1" x14ac:dyDescent="0.25"/>
    <row r="127" s="67" customFormat="1" x14ac:dyDescent="0.25"/>
    <row r="128" s="67" customFormat="1" x14ac:dyDescent="0.25"/>
    <row r="129" s="67" customFormat="1" x14ac:dyDescent="0.25"/>
    <row r="130" s="67" customFormat="1" x14ac:dyDescent="0.25"/>
    <row r="131" s="67" customFormat="1" x14ac:dyDescent="0.25"/>
    <row r="132" s="67" customFormat="1" x14ac:dyDescent="0.25"/>
    <row r="133" s="67" customFormat="1" x14ac:dyDescent="0.25"/>
    <row r="134" s="67" customFormat="1" x14ac:dyDescent="0.25"/>
    <row r="135" s="67" customFormat="1" x14ac:dyDescent="0.25"/>
    <row r="136" s="67" customFormat="1" x14ac:dyDescent="0.25"/>
    <row r="137" s="67" customFormat="1" x14ac:dyDescent="0.25"/>
    <row r="138" s="67" customFormat="1" x14ac:dyDescent="0.25"/>
    <row r="139" s="67" customFormat="1" x14ac:dyDescent="0.25"/>
    <row r="140" s="67" customFormat="1" x14ac:dyDescent="0.25"/>
    <row r="141" s="67" customFormat="1" x14ac:dyDescent="0.25"/>
    <row r="142" s="67" customFormat="1" x14ac:dyDescent="0.25"/>
    <row r="143" s="67" customFormat="1" x14ac:dyDescent="0.25"/>
    <row r="144" s="67" customFormat="1" x14ac:dyDescent="0.25"/>
    <row r="145" s="67" customFormat="1" x14ac:dyDescent="0.25"/>
    <row r="146" s="67" customFormat="1" x14ac:dyDescent="0.25"/>
    <row r="147" s="67" customFormat="1" x14ac:dyDescent="0.25"/>
    <row r="148" s="67" customFormat="1" x14ac:dyDescent="0.25"/>
    <row r="149" s="67" customFormat="1" x14ac:dyDescent="0.25"/>
    <row r="150" s="67" customFormat="1" x14ac:dyDescent="0.25"/>
    <row r="151" s="67" customFormat="1" x14ac:dyDescent="0.25"/>
    <row r="152" s="67" customFormat="1" x14ac:dyDescent="0.25"/>
    <row r="153" s="67" customFormat="1" x14ac:dyDescent="0.25"/>
    <row r="154" s="67" customFormat="1" x14ac:dyDescent="0.25"/>
    <row r="155" s="67" customFormat="1" x14ac:dyDescent="0.25"/>
    <row r="156" s="67" customFormat="1" x14ac:dyDescent="0.25"/>
    <row r="157" s="67" customFormat="1" x14ac:dyDescent="0.25"/>
    <row r="158" s="67" customFormat="1" x14ac:dyDescent="0.25"/>
    <row r="159" s="67" customFormat="1" x14ac:dyDescent="0.25"/>
    <row r="160" s="67" customFormat="1" x14ac:dyDescent="0.25"/>
    <row r="161" s="67" customFormat="1" x14ac:dyDescent="0.25"/>
    <row r="162" s="67" customFormat="1" x14ac:dyDescent="0.25"/>
    <row r="163" s="67" customFormat="1" x14ac:dyDescent="0.25"/>
    <row r="164" s="67" customFormat="1" x14ac:dyDescent="0.25"/>
    <row r="165" s="67" customFormat="1" x14ac:dyDescent="0.25"/>
    <row r="166" s="67" customFormat="1" x14ac:dyDescent="0.25"/>
    <row r="167" s="67" customFormat="1" x14ac:dyDescent="0.25"/>
    <row r="168" s="67" customFormat="1" x14ac:dyDescent="0.25"/>
    <row r="169" s="67" customFormat="1" x14ac:dyDescent="0.25"/>
    <row r="170" s="67" customFormat="1" x14ac:dyDescent="0.25"/>
    <row r="171" s="67" customFormat="1" x14ac:dyDescent="0.25"/>
    <row r="172" s="67" customFormat="1" x14ac:dyDescent="0.25"/>
    <row r="173" s="67" customFormat="1" x14ac:dyDescent="0.25"/>
    <row r="174" s="67" customFormat="1" x14ac:dyDescent="0.25"/>
    <row r="175" s="67" customFormat="1" x14ac:dyDescent="0.25"/>
    <row r="176" s="67" customFormat="1" x14ac:dyDescent="0.25"/>
    <row r="177" s="67" customFormat="1" x14ac:dyDescent="0.25"/>
    <row r="178" s="67" customFormat="1" x14ac:dyDescent="0.25"/>
    <row r="179" s="67" customFormat="1" x14ac:dyDescent="0.25"/>
    <row r="180" s="67" customFormat="1" x14ac:dyDescent="0.25"/>
    <row r="181" s="67" customFormat="1" x14ac:dyDescent="0.25"/>
    <row r="182" s="67" customFormat="1" x14ac:dyDescent="0.25"/>
    <row r="183" s="67" customFormat="1" x14ac:dyDescent="0.25"/>
    <row r="184" s="67" customFormat="1" x14ac:dyDescent="0.25"/>
    <row r="185" s="67" customFormat="1" x14ac:dyDescent="0.25"/>
    <row r="186" s="67" customFormat="1" x14ac:dyDescent="0.25"/>
    <row r="187" s="67" customFormat="1" x14ac:dyDescent="0.25"/>
    <row r="188" s="67" customFormat="1" x14ac:dyDescent="0.25"/>
    <row r="189" s="67" customFormat="1" x14ac:dyDescent="0.25"/>
    <row r="190" s="67" customFormat="1" x14ac:dyDescent="0.25"/>
    <row r="191" s="67" customFormat="1" x14ac:dyDescent="0.25"/>
    <row r="192" s="67" customFormat="1" x14ac:dyDescent="0.25"/>
    <row r="193" s="67" customFormat="1" x14ac:dyDescent="0.25"/>
    <row r="194" s="67" customFormat="1" x14ac:dyDescent="0.25"/>
    <row r="195" s="67" customFormat="1" x14ac:dyDescent="0.25"/>
    <row r="196" s="67" customFormat="1" x14ac:dyDescent="0.25"/>
    <row r="197" s="67" customFormat="1" x14ac:dyDescent="0.25"/>
    <row r="198" s="67" customFormat="1" x14ac:dyDescent="0.25"/>
    <row r="199" s="67" customFormat="1" x14ac:dyDescent="0.25"/>
    <row r="200" s="67" customFormat="1" x14ac:dyDescent="0.25"/>
    <row r="201" s="67" customFormat="1" x14ac:dyDescent="0.25"/>
    <row r="202" s="67" customFormat="1" x14ac:dyDescent="0.25"/>
    <row r="203" s="67" customFormat="1" x14ac:dyDescent="0.25"/>
    <row r="204" s="67" customFormat="1" x14ac:dyDescent="0.25"/>
    <row r="205" s="67" customFormat="1" x14ac:dyDescent="0.25"/>
    <row r="206" s="67" customFormat="1" x14ac:dyDescent="0.25"/>
    <row r="207" s="67" customFormat="1" x14ac:dyDescent="0.25"/>
    <row r="208" s="67" customFormat="1" x14ac:dyDescent="0.25"/>
    <row r="209" s="67" customFormat="1" x14ac:dyDescent="0.25"/>
    <row r="210" s="67" customFormat="1" x14ac:dyDescent="0.25"/>
    <row r="211" s="67" customFormat="1" x14ac:dyDescent="0.25"/>
    <row r="212" s="67" customFormat="1" x14ac:dyDescent="0.25"/>
    <row r="213" s="67" customFormat="1" x14ac:dyDescent="0.25"/>
    <row r="214" s="67" customFormat="1" x14ac:dyDescent="0.25"/>
    <row r="215" s="67" customFormat="1" x14ac:dyDescent="0.25"/>
    <row r="216" s="67" customFormat="1" x14ac:dyDescent="0.25"/>
    <row r="217" s="67" customFormat="1" x14ac:dyDescent="0.25"/>
    <row r="218" s="67" customFormat="1" x14ac:dyDescent="0.25"/>
    <row r="219" s="67" customFormat="1" x14ac:dyDescent="0.25"/>
    <row r="220" s="67" customFormat="1" x14ac:dyDescent="0.25"/>
    <row r="221" s="67" customFormat="1" x14ac:dyDescent="0.25"/>
    <row r="222" s="67" customFormat="1" x14ac:dyDescent="0.25"/>
    <row r="223" s="67" customFormat="1" x14ac:dyDescent="0.25"/>
    <row r="224" s="67" customFormat="1" x14ac:dyDescent="0.25"/>
    <row r="225" s="67" customFormat="1" x14ac:dyDescent="0.25"/>
    <row r="226" s="67" customFormat="1" x14ac:dyDescent="0.25"/>
    <row r="227" s="67" customFormat="1" x14ac:dyDescent="0.25"/>
    <row r="228" s="67" customFormat="1" x14ac:dyDescent="0.25"/>
    <row r="229" s="67" customFormat="1" x14ac:dyDescent="0.25"/>
    <row r="230" s="67" customFormat="1" x14ac:dyDescent="0.25"/>
    <row r="231" s="67" customFormat="1" x14ac:dyDescent="0.25"/>
    <row r="232" s="67" customFormat="1" x14ac:dyDescent="0.25"/>
    <row r="233" s="67" customFormat="1" x14ac:dyDescent="0.25"/>
    <row r="234" s="67" customFormat="1" x14ac:dyDescent="0.25"/>
    <row r="235" s="67" customFormat="1" x14ac:dyDescent="0.25"/>
    <row r="236" s="67" customFormat="1" x14ac:dyDescent="0.25"/>
    <row r="237" s="67" customFormat="1" x14ac:dyDescent="0.25"/>
    <row r="238" s="67" customFormat="1" x14ac:dyDescent="0.25"/>
    <row r="239" s="67" customFormat="1" x14ac:dyDescent="0.25"/>
    <row r="240" s="67" customFormat="1" x14ac:dyDescent="0.25"/>
    <row r="241" s="67" customFormat="1" x14ac:dyDescent="0.25"/>
    <row r="242" s="67" customFormat="1" x14ac:dyDescent="0.25"/>
    <row r="243" s="67" customFormat="1" x14ac:dyDescent="0.25"/>
    <row r="244" s="67" customFormat="1" x14ac:dyDescent="0.25"/>
    <row r="245" s="67" customFormat="1" x14ac:dyDescent="0.25"/>
    <row r="246" s="67" customFormat="1" x14ac:dyDescent="0.25"/>
    <row r="247" s="67" customFormat="1" x14ac:dyDescent="0.25"/>
    <row r="248" s="67" customFormat="1" x14ac:dyDescent="0.25"/>
    <row r="249" s="67" customFormat="1" x14ac:dyDescent="0.25"/>
    <row r="250" s="67" customFormat="1" x14ac:dyDescent="0.25"/>
    <row r="251" s="67" customFormat="1" x14ac:dyDescent="0.25"/>
    <row r="252" s="67" customFormat="1" x14ac:dyDescent="0.25"/>
    <row r="253" s="67" customFormat="1" x14ac:dyDescent="0.25"/>
    <row r="254" s="67" customFormat="1" x14ac:dyDescent="0.25"/>
    <row r="255" s="67" customFormat="1" x14ac:dyDescent="0.25"/>
    <row r="256" s="67" customFormat="1" x14ac:dyDescent="0.25"/>
    <row r="257" s="67" customFormat="1" x14ac:dyDescent="0.25"/>
    <row r="258" s="67" customFormat="1" x14ac:dyDescent="0.25"/>
    <row r="259" s="67" customFormat="1" x14ac:dyDescent="0.25"/>
    <row r="260" s="67" customFormat="1" x14ac:dyDescent="0.25"/>
    <row r="261" s="67" customFormat="1" x14ac:dyDescent="0.25"/>
    <row r="262" s="67" customFormat="1" x14ac:dyDescent="0.25"/>
    <row r="263" s="67" customFormat="1" x14ac:dyDescent="0.25"/>
    <row r="264" s="67" customFormat="1" x14ac:dyDescent="0.25"/>
    <row r="265" s="67" customFormat="1" x14ac:dyDescent="0.25"/>
    <row r="266" s="67" customFormat="1" x14ac:dyDescent="0.25"/>
    <row r="267" s="67" customFormat="1" x14ac:dyDescent="0.25"/>
    <row r="268" s="67" customFormat="1" x14ac:dyDescent="0.25"/>
    <row r="269" s="67" customFormat="1" x14ac:dyDescent="0.25"/>
    <row r="270" s="67" customFormat="1" x14ac:dyDescent="0.25"/>
    <row r="271" s="67" customFormat="1" x14ac:dyDescent="0.25"/>
    <row r="272" s="67" customFormat="1" x14ac:dyDescent="0.25"/>
    <row r="273" s="67" customFormat="1" x14ac:dyDescent="0.25"/>
    <row r="274" s="67" customFormat="1" x14ac:dyDescent="0.25"/>
    <row r="275" s="67" customFormat="1" x14ac:dyDescent="0.25"/>
    <row r="276" s="67" customFormat="1" x14ac:dyDescent="0.25"/>
    <row r="277" s="67" customFormat="1" x14ac:dyDescent="0.25"/>
    <row r="278" s="67" customFormat="1" x14ac:dyDescent="0.25"/>
    <row r="279" s="67" customFormat="1" x14ac:dyDescent="0.25"/>
    <row r="280" s="67" customFormat="1" x14ac:dyDescent="0.25"/>
    <row r="281" s="67" customFormat="1" x14ac:dyDescent="0.25"/>
    <row r="282" s="67" customFormat="1" x14ac:dyDescent="0.25"/>
    <row r="283" s="67" customFormat="1" x14ac:dyDescent="0.25"/>
    <row r="284" s="67" customFormat="1" x14ac:dyDescent="0.25"/>
    <row r="285" s="67" customFormat="1" x14ac:dyDescent="0.25"/>
    <row r="286" s="67" customFormat="1" x14ac:dyDescent="0.25"/>
    <row r="287" s="67" customFormat="1" x14ac:dyDescent="0.25"/>
    <row r="288" s="67" customFormat="1" x14ac:dyDescent="0.25"/>
    <row r="289" s="67" customFormat="1" x14ac:dyDescent="0.25"/>
    <row r="290" s="67" customFormat="1" x14ac:dyDescent="0.25"/>
    <row r="291" s="67" customFormat="1" x14ac:dyDescent="0.25"/>
    <row r="292" s="67" customFormat="1" x14ac:dyDescent="0.25"/>
    <row r="293" s="67" customFormat="1" x14ac:dyDescent="0.25"/>
    <row r="294" s="67" customFormat="1" x14ac:dyDescent="0.25"/>
    <row r="295" s="67" customFormat="1" x14ac:dyDescent="0.25"/>
    <row r="296" s="67" customFormat="1" x14ac:dyDescent="0.25"/>
    <row r="297" s="67" customFormat="1" x14ac:dyDescent="0.25"/>
    <row r="298" s="67" customFormat="1" x14ac:dyDescent="0.25"/>
    <row r="299" s="67" customFormat="1" x14ac:dyDescent="0.25"/>
    <row r="300" s="67" customFormat="1" x14ac:dyDescent="0.25"/>
    <row r="301" s="67" customFormat="1" x14ac:dyDescent="0.25"/>
    <row r="302" s="67" customFormat="1" x14ac:dyDescent="0.25"/>
    <row r="303" s="67" customFormat="1" x14ac:dyDescent="0.25"/>
    <row r="304" s="67" customFormat="1" x14ac:dyDescent="0.25"/>
    <row r="305" s="67" customFormat="1" x14ac:dyDescent="0.25"/>
    <row r="306" s="67" customFormat="1" x14ac:dyDescent="0.25"/>
    <row r="307" s="67" customFormat="1" x14ac:dyDescent="0.25"/>
    <row r="308" s="67" customFormat="1" x14ac:dyDescent="0.25"/>
    <row r="309" s="67" customFormat="1" x14ac:dyDescent="0.25"/>
    <row r="310" s="67" customFormat="1" x14ac:dyDescent="0.25"/>
    <row r="311" s="67" customFormat="1" x14ac:dyDescent="0.25"/>
    <row r="312" s="67" customFormat="1" x14ac:dyDescent="0.25"/>
    <row r="313" s="67" customFormat="1" x14ac:dyDescent="0.25"/>
    <row r="314" s="67" customFormat="1" x14ac:dyDescent="0.25"/>
    <row r="315" s="67" customFormat="1" x14ac:dyDescent="0.25"/>
    <row r="316" s="67" customFormat="1" x14ac:dyDescent="0.25"/>
    <row r="317" s="67" customFormat="1" x14ac:dyDescent="0.25"/>
    <row r="318" s="67" customFormat="1" x14ac:dyDescent="0.25"/>
    <row r="319" s="67" customFormat="1" x14ac:dyDescent="0.25"/>
    <row r="320" s="67" customFormat="1" x14ac:dyDescent="0.25"/>
    <row r="321" s="67" customFormat="1" x14ac:dyDescent="0.25"/>
    <row r="322" s="67" customFormat="1" x14ac:dyDescent="0.25"/>
    <row r="323" s="67" customFormat="1" x14ac:dyDescent="0.25"/>
    <row r="324" s="67" customFormat="1" x14ac:dyDescent="0.25"/>
    <row r="325" s="67" customFormat="1" x14ac:dyDescent="0.25"/>
    <row r="326" s="67" customFormat="1" x14ac:dyDescent="0.25"/>
    <row r="327" s="67" customFormat="1" x14ac:dyDescent="0.25"/>
    <row r="328" s="67" customFormat="1" x14ac:dyDescent="0.25"/>
    <row r="329" s="67" customFormat="1" x14ac:dyDescent="0.25"/>
    <row r="330" s="67" customFormat="1" x14ac:dyDescent="0.25"/>
    <row r="331" s="67" customFormat="1" x14ac:dyDescent="0.25"/>
    <row r="332" s="67" customFormat="1" x14ac:dyDescent="0.25"/>
    <row r="333" s="67" customFormat="1" x14ac:dyDescent="0.25"/>
    <row r="334" s="67" customFormat="1" x14ac:dyDescent="0.25"/>
    <row r="335" s="67" customFormat="1" x14ac:dyDescent="0.25"/>
    <row r="336" s="67" customFormat="1" x14ac:dyDescent="0.25"/>
    <row r="337" s="67" customFormat="1" x14ac:dyDescent="0.25"/>
    <row r="338" s="67" customFormat="1" x14ac:dyDescent="0.25"/>
    <row r="339" s="67" customFormat="1" x14ac:dyDescent="0.25"/>
    <row r="340" s="67" customFormat="1" x14ac:dyDescent="0.25"/>
    <row r="341" s="67" customFormat="1" x14ac:dyDescent="0.25"/>
    <row r="342" s="67" customFormat="1" x14ac:dyDescent="0.25"/>
    <row r="343" s="67" customFormat="1" x14ac:dyDescent="0.25"/>
    <row r="344" s="67" customFormat="1" x14ac:dyDescent="0.25"/>
    <row r="345" s="67" customFormat="1" x14ac:dyDescent="0.25"/>
    <row r="346" s="67" customFormat="1" x14ac:dyDescent="0.25"/>
    <row r="347" s="67" customFormat="1" x14ac:dyDescent="0.25"/>
    <row r="348" s="67" customFormat="1" x14ac:dyDescent="0.25"/>
    <row r="349" s="67" customFormat="1" x14ac:dyDescent="0.25"/>
    <row r="350" s="67" customFormat="1" x14ac:dyDescent="0.25"/>
    <row r="351" s="67" customFormat="1" x14ac:dyDescent="0.25"/>
    <row r="352" s="67" customFormat="1" x14ac:dyDescent="0.25"/>
    <row r="353" s="67" customFormat="1" x14ac:dyDescent="0.25"/>
    <row r="354" s="67" customFormat="1" x14ac:dyDescent="0.25"/>
    <row r="355" s="67" customFormat="1" x14ac:dyDescent="0.25"/>
    <row r="356" s="67" customFormat="1" x14ac:dyDescent="0.25"/>
    <row r="357" s="67" customFormat="1" x14ac:dyDescent="0.25"/>
    <row r="358" s="67" customFormat="1" x14ac:dyDescent="0.25"/>
    <row r="359" s="67" customFormat="1" x14ac:dyDescent="0.25"/>
    <row r="360" s="67" customFormat="1" x14ac:dyDescent="0.25"/>
    <row r="361" s="67" customFormat="1" x14ac:dyDescent="0.25"/>
    <row r="362" s="67" customFormat="1" x14ac:dyDescent="0.25"/>
    <row r="363" s="67" customFormat="1" x14ac:dyDescent="0.25"/>
    <row r="364" s="67" customFormat="1" x14ac:dyDescent="0.25"/>
    <row r="365" s="67" customFormat="1" x14ac:dyDescent="0.25"/>
    <row r="366" s="67" customFormat="1" x14ac:dyDescent="0.25"/>
    <row r="367" s="67" customFormat="1" x14ac:dyDescent="0.25"/>
    <row r="368" s="67" customFormat="1" x14ac:dyDescent="0.25"/>
    <row r="369" s="67" customFormat="1" x14ac:dyDescent="0.25"/>
    <row r="370" s="67" customFormat="1" x14ac:dyDescent="0.25"/>
    <row r="371" s="67" customFormat="1" x14ac:dyDescent="0.25"/>
    <row r="372" s="67" customFormat="1" x14ac:dyDescent="0.25"/>
    <row r="373" s="67" customFormat="1" x14ac:dyDescent="0.25"/>
    <row r="374" s="67" customFormat="1" x14ac:dyDescent="0.25"/>
    <row r="375" s="67" customFormat="1" x14ac:dyDescent="0.25"/>
    <row r="376" s="67" customFormat="1" x14ac:dyDescent="0.25"/>
    <row r="377" s="67" customFormat="1" x14ac:dyDescent="0.25"/>
    <row r="378" s="67" customFormat="1" x14ac:dyDescent="0.25"/>
    <row r="379" s="67" customFormat="1" x14ac:dyDescent="0.25"/>
    <row r="380" s="67" customFormat="1" x14ac:dyDescent="0.25"/>
    <row r="381" s="67" customFormat="1" x14ac:dyDescent="0.25"/>
    <row r="382" s="67" customFormat="1" x14ac:dyDescent="0.25"/>
    <row r="383" s="67" customFormat="1" x14ac:dyDescent="0.25"/>
    <row r="384" s="67" customFormat="1" x14ac:dyDescent="0.25"/>
    <row r="385" s="67" customFormat="1" x14ac:dyDescent="0.25"/>
    <row r="386" s="67" customFormat="1" x14ac:dyDescent="0.25"/>
    <row r="387" s="67" customFormat="1" x14ac:dyDescent="0.25"/>
    <row r="388" s="67" customFormat="1" x14ac:dyDescent="0.25"/>
    <row r="389" s="67" customFormat="1" x14ac:dyDescent="0.25"/>
    <row r="390" s="67" customFormat="1" x14ac:dyDescent="0.25"/>
    <row r="391" s="67" customFormat="1" x14ac:dyDescent="0.25"/>
    <row r="392" s="67" customFormat="1" x14ac:dyDescent="0.25"/>
    <row r="393" s="67" customFormat="1" x14ac:dyDescent="0.25"/>
    <row r="394" s="67" customFormat="1" x14ac:dyDescent="0.25"/>
    <row r="395" s="67" customFormat="1" x14ac:dyDescent="0.25"/>
    <row r="396" s="67" customFormat="1" x14ac:dyDescent="0.25"/>
    <row r="397" s="67" customFormat="1" x14ac:dyDescent="0.25"/>
    <row r="398" s="67" customFormat="1" x14ac:dyDescent="0.25"/>
    <row r="399" s="67" customFormat="1" x14ac:dyDescent="0.25"/>
    <row r="400" s="67" customFormat="1" x14ac:dyDescent="0.25"/>
    <row r="401" s="67" customFormat="1" x14ac:dyDescent="0.25"/>
    <row r="402" s="67" customFormat="1" x14ac:dyDescent="0.25"/>
    <row r="403" s="67" customFormat="1" x14ac:dyDescent="0.25"/>
    <row r="404" s="67" customFormat="1" x14ac:dyDescent="0.25"/>
    <row r="405" s="67" customFormat="1" x14ac:dyDescent="0.25"/>
    <row r="406" s="67" customFormat="1" x14ac:dyDescent="0.25"/>
    <row r="407" s="67" customFormat="1" x14ac:dyDescent="0.25"/>
    <row r="408" s="67" customFormat="1" x14ac:dyDescent="0.25"/>
    <row r="409" s="67" customFormat="1" x14ac:dyDescent="0.25"/>
    <row r="410" s="67" customFormat="1" x14ac:dyDescent="0.25"/>
    <row r="411" s="67" customFormat="1" x14ac:dyDescent="0.25"/>
    <row r="412" s="67" customFormat="1" x14ac:dyDescent="0.25"/>
    <row r="413" s="67" customFormat="1" x14ac:dyDescent="0.25"/>
    <row r="414" s="67" customFormat="1" x14ac:dyDescent="0.25"/>
    <row r="415" s="67" customFormat="1" x14ac:dyDescent="0.25"/>
    <row r="416" s="67" customFormat="1" x14ac:dyDescent="0.25"/>
    <row r="417" s="67" customFormat="1" x14ac:dyDescent="0.25"/>
    <row r="418" s="67" customFormat="1" x14ac:dyDescent="0.25"/>
    <row r="419" s="67" customFormat="1" x14ac:dyDescent="0.25"/>
    <row r="420" s="67" customFormat="1" x14ac:dyDescent="0.25"/>
    <row r="421" s="67" customFormat="1" x14ac:dyDescent="0.25"/>
    <row r="422" s="67" customFormat="1" x14ac:dyDescent="0.25"/>
    <row r="423" s="67" customFormat="1" x14ac:dyDescent="0.25"/>
    <row r="424" s="67" customFormat="1" x14ac:dyDescent="0.25"/>
    <row r="425" s="67" customFormat="1" x14ac:dyDescent="0.25"/>
    <row r="426" s="67" customFormat="1" x14ac:dyDescent="0.25"/>
    <row r="427" s="67" customFormat="1" x14ac:dyDescent="0.25"/>
    <row r="428" s="67" customFormat="1" x14ac:dyDescent="0.25"/>
    <row r="429" s="67" customFormat="1" x14ac:dyDescent="0.25"/>
    <row r="430" s="67" customFormat="1" x14ac:dyDescent="0.25"/>
    <row r="431" s="67" customFormat="1" x14ac:dyDescent="0.25"/>
    <row r="432" s="67" customFormat="1" x14ac:dyDescent="0.25"/>
    <row r="433" s="67" customFormat="1" x14ac:dyDescent="0.25"/>
    <row r="434" s="67" customFormat="1" x14ac:dyDescent="0.25"/>
    <row r="435" s="67" customFormat="1" x14ac:dyDescent="0.25"/>
    <row r="436" s="67" customFormat="1" x14ac:dyDescent="0.25"/>
    <row r="437" s="67" customFormat="1" x14ac:dyDescent="0.25"/>
    <row r="438" s="67" customFormat="1" x14ac:dyDescent="0.25"/>
    <row r="439" s="67" customFormat="1" x14ac:dyDescent="0.25"/>
    <row r="440" s="67" customFormat="1" x14ac:dyDescent="0.25"/>
    <row r="441" s="67" customFormat="1" x14ac:dyDescent="0.25"/>
    <row r="442" s="67" customFormat="1" x14ac:dyDescent="0.25"/>
    <row r="443" s="67" customFormat="1" x14ac:dyDescent="0.25"/>
    <row r="444" s="67" customFormat="1" x14ac:dyDescent="0.25"/>
    <row r="445" s="67" customFormat="1" x14ac:dyDescent="0.25"/>
    <row r="446" s="67" customFormat="1" x14ac:dyDescent="0.25"/>
    <row r="447" s="67" customFormat="1" x14ac:dyDescent="0.25"/>
    <row r="448" s="67" customFormat="1" x14ac:dyDescent="0.25"/>
    <row r="449" s="67" customFormat="1" x14ac:dyDescent="0.25"/>
    <row r="450" s="67" customFormat="1" x14ac:dyDescent="0.25"/>
    <row r="451" s="67" customFormat="1" x14ac:dyDescent="0.25"/>
    <row r="452" s="67" customFormat="1" x14ac:dyDescent="0.25"/>
    <row r="453" s="67" customFormat="1" x14ac:dyDescent="0.25"/>
    <row r="454" s="67" customFormat="1" x14ac:dyDescent="0.25"/>
    <row r="455" s="67" customFormat="1" x14ac:dyDescent="0.25"/>
    <row r="456" s="67" customFormat="1" x14ac:dyDescent="0.25"/>
    <row r="457" s="67" customFormat="1" x14ac:dyDescent="0.25"/>
    <row r="458" s="67" customFormat="1" x14ac:dyDescent="0.25"/>
    <row r="459" s="67" customFormat="1" x14ac:dyDescent="0.25"/>
    <row r="460" s="67" customFormat="1" x14ac:dyDescent="0.25"/>
    <row r="461" s="67" customFormat="1" x14ac:dyDescent="0.25"/>
    <row r="462" s="67" customFormat="1" x14ac:dyDescent="0.25"/>
    <row r="463" s="67" customFormat="1" x14ac:dyDescent="0.25"/>
    <row r="464" s="67" customFormat="1" x14ac:dyDescent="0.25"/>
    <row r="465" s="67" customFormat="1" x14ac:dyDescent="0.25"/>
    <row r="466" s="67" customFormat="1" x14ac:dyDescent="0.25"/>
    <row r="467" s="67" customFormat="1" x14ac:dyDescent="0.25"/>
    <row r="468" s="67" customFormat="1" x14ac:dyDescent="0.25"/>
    <row r="469" s="67" customFormat="1" x14ac:dyDescent="0.25"/>
    <row r="470" s="67" customFormat="1" x14ac:dyDescent="0.25"/>
    <row r="471" s="67" customFormat="1" x14ac:dyDescent="0.25"/>
    <row r="472" s="67" customFormat="1" x14ac:dyDescent="0.25"/>
    <row r="473" s="67" customFormat="1" x14ac:dyDescent="0.25"/>
    <row r="474" s="67" customFormat="1" x14ac:dyDescent="0.25"/>
    <row r="475" s="67" customFormat="1" x14ac:dyDescent="0.25"/>
    <row r="476" s="67" customFormat="1" x14ac:dyDescent="0.25"/>
    <row r="477" s="67" customFormat="1" x14ac:dyDescent="0.25"/>
    <row r="478" s="67" customFormat="1" x14ac:dyDescent="0.25"/>
    <row r="479" s="67" customFormat="1" x14ac:dyDescent="0.25"/>
    <row r="480" s="67" customFormat="1" x14ac:dyDescent="0.25"/>
    <row r="481" s="67" customFormat="1" x14ac:dyDescent="0.25"/>
    <row r="482" s="67" customFormat="1" x14ac:dyDescent="0.25"/>
    <row r="483" s="67" customFormat="1" x14ac:dyDescent="0.25"/>
    <row r="484" s="67" customFormat="1" x14ac:dyDescent="0.25"/>
    <row r="485" s="67" customFormat="1" x14ac:dyDescent="0.25"/>
    <row r="486" s="67" customFormat="1" x14ac:dyDescent="0.25"/>
    <row r="487" s="67" customFormat="1" x14ac:dyDescent="0.25"/>
    <row r="488" s="67" customFormat="1" x14ac:dyDescent="0.25"/>
    <row r="489" s="67" customFormat="1" x14ac:dyDescent="0.25"/>
    <row r="490" s="67" customFormat="1" x14ac:dyDescent="0.25"/>
    <row r="491" s="67" customFormat="1" x14ac:dyDescent="0.25"/>
    <row r="492" s="67" customFormat="1" x14ac:dyDescent="0.25"/>
    <row r="493" s="67" customFormat="1" x14ac:dyDescent="0.25"/>
    <row r="494" s="67" customFormat="1" x14ac:dyDescent="0.25"/>
    <row r="495" s="67" customFormat="1" x14ac:dyDescent="0.25"/>
    <row r="496" s="67" customFormat="1" x14ac:dyDescent="0.25"/>
    <row r="497" s="67" customFormat="1" x14ac:dyDescent="0.25"/>
    <row r="498" s="67" customFormat="1" x14ac:dyDescent="0.25"/>
    <row r="499" s="67" customFormat="1" x14ac:dyDescent="0.25"/>
    <row r="500" s="67" customFormat="1" x14ac:dyDescent="0.25"/>
    <row r="501" s="67" customFormat="1" x14ac:dyDescent="0.25"/>
    <row r="502" s="67" customFormat="1" x14ac:dyDescent="0.25"/>
    <row r="503" s="67" customFormat="1" x14ac:dyDescent="0.25"/>
    <row r="504" s="67" customFormat="1" x14ac:dyDescent="0.25"/>
    <row r="505" s="67" customFormat="1" x14ac:dyDescent="0.25"/>
    <row r="506" s="67" customFormat="1" x14ac:dyDescent="0.25"/>
    <row r="507" s="67" customFormat="1" x14ac:dyDescent="0.25"/>
    <row r="508" s="67" customFormat="1" x14ac:dyDescent="0.25"/>
    <row r="509" s="67" customFormat="1" x14ac:dyDescent="0.25"/>
    <row r="510" s="67" customFormat="1" x14ac:dyDescent="0.25"/>
    <row r="511" s="67" customFormat="1" x14ac:dyDescent="0.25"/>
    <row r="512" s="67" customFormat="1" x14ac:dyDescent="0.25"/>
    <row r="513" s="67" customFormat="1" x14ac:dyDescent="0.25"/>
    <row r="514" s="67" customFormat="1" x14ac:dyDescent="0.25"/>
    <row r="515" s="67" customFormat="1" x14ac:dyDescent="0.25"/>
    <row r="516" s="67" customFormat="1" x14ac:dyDescent="0.25"/>
    <row r="517" s="67" customFormat="1" x14ac:dyDescent="0.25"/>
    <row r="518" s="67" customFormat="1" x14ac:dyDescent="0.25"/>
    <row r="519" s="67" customFormat="1" x14ac:dyDescent="0.25"/>
    <row r="520" s="67" customFormat="1" x14ac:dyDescent="0.25"/>
    <row r="521" s="67" customFormat="1" x14ac:dyDescent="0.25"/>
    <row r="522" s="67" customFormat="1" x14ac:dyDescent="0.25"/>
    <row r="523" s="67" customFormat="1" x14ac:dyDescent="0.25"/>
    <row r="524" s="67" customFormat="1" x14ac:dyDescent="0.25"/>
    <row r="525" s="67" customFormat="1" x14ac:dyDescent="0.25"/>
    <row r="526" s="67" customFormat="1" x14ac:dyDescent="0.25"/>
    <row r="527" s="67" customFormat="1" x14ac:dyDescent="0.25"/>
    <row r="528" s="67" customFormat="1" x14ac:dyDescent="0.25"/>
    <row r="529" s="67" customFormat="1" x14ac:dyDescent="0.25"/>
    <row r="530" s="67" customFormat="1" x14ac:dyDescent="0.25"/>
    <row r="531" s="67" customFormat="1" x14ac:dyDescent="0.25"/>
    <row r="532" s="67" customFormat="1" x14ac:dyDescent="0.25"/>
    <row r="533" s="67" customFormat="1" x14ac:dyDescent="0.25"/>
    <row r="534" s="67" customFormat="1" x14ac:dyDescent="0.25"/>
    <row r="535" s="67" customFormat="1" x14ac:dyDescent="0.25"/>
    <row r="536" s="67" customFormat="1" x14ac:dyDescent="0.25"/>
    <row r="537" s="67" customFormat="1" x14ac:dyDescent="0.25"/>
    <row r="538" s="67" customFormat="1" x14ac:dyDescent="0.25"/>
    <row r="539" s="67" customFormat="1" x14ac:dyDescent="0.25"/>
    <row r="540" s="67" customFormat="1" x14ac:dyDescent="0.25"/>
    <row r="541" s="67" customFormat="1" x14ac:dyDescent="0.25"/>
    <row r="542" s="67" customFormat="1" x14ac:dyDescent="0.25"/>
    <row r="543" s="67" customFormat="1" x14ac:dyDescent="0.25"/>
    <row r="544" s="67" customFormat="1" x14ac:dyDescent="0.25"/>
    <row r="545" s="67" customFormat="1" x14ac:dyDescent="0.25"/>
    <row r="546" s="67" customFormat="1" x14ac:dyDescent="0.25"/>
    <row r="547" s="67" customFormat="1" x14ac:dyDescent="0.25"/>
    <row r="548" s="67" customFormat="1" x14ac:dyDescent="0.25"/>
    <row r="549" s="67" customFormat="1" x14ac:dyDescent="0.25"/>
    <row r="550" s="67" customFormat="1" x14ac:dyDescent="0.25"/>
    <row r="551" s="67" customFormat="1" x14ac:dyDescent="0.25"/>
    <row r="552" s="67" customFormat="1" x14ac:dyDescent="0.25"/>
    <row r="553" s="67" customFormat="1" x14ac:dyDescent="0.25"/>
    <row r="554" s="67" customFormat="1" x14ac:dyDescent="0.25"/>
    <row r="555" s="67" customFormat="1" x14ac:dyDescent="0.25"/>
    <row r="556" s="67" customFormat="1" x14ac:dyDescent="0.25"/>
    <row r="557" s="67" customFormat="1" x14ac:dyDescent="0.25"/>
    <row r="558" s="67" customFormat="1" x14ac:dyDescent="0.25"/>
    <row r="559" s="67" customFormat="1" x14ac:dyDescent="0.25"/>
    <row r="560" s="67" customFormat="1" x14ac:dyDescent="0.25"/>
    <row r="561" s="67" customFormat="1" x14ac:dyDescent="0.25"/>
    <row r="562" s="67" customFormat="1" x14ac:dyDescent="0.25"/>
    <row r="563" s="67" customFormat="1" x14ac:dyDescent="0.25"/>
    <row r="564" s="67" customFormat="1" x14ac:dyDescent="0.25"/>
    <row r="565" s="67" customFormat="1" x14ac:dyDescent="0.25"/>
    <row r="566" s="67" customFormat="1" x14ac:dyDescent="0.25"/>
    <row r="567" s="67" customFormat="1" x14ac:dyDescent="0.25"/>
    <row r="568" s="67" customFormat="1" x14ac:dyDescent="0.25"/>
    <row r="569" s="67" customFormat="1" x14ac:dyDescent="0.25"/>
    <row r="570" s="67" customFormat="1" x14ac:dyDescent="0.25"/>
    <row r="571" s="67" customFormat="1" x14ac:dyDescent="0.25"/>
    <row r="572" s="67" customFormat="1" x14ac:dyDescent="0.25"/>
    <row r="573" s="67" customFormat="1" x14ac:dyDescent="0.25"/>
    <row r="574" s="67" customFormat="1" x14ac:dyDescent="0.25"/>
    <row r="575" s="67" customFormat="1" x14ac:dyDescent="0.25"/>
    <row r="576" s="67" customFormat="1" x14ac:dyDescent="0.25"/>
    <row r="577" s="67" customFormat="1" x14ac:dyDescent="0.25"/>
    <row r="578" s="67" customFormat="1" x14ac:dyDescent="0.25"/>
    <row r="579" s="67" customFormat="1" x14ac:dyDescent="0.25"/>
    <row r="580" s="67" customFormat="1" x14ac:dyDescent="0.25"/>
    <row r="581" s="67" customFormat="1" x14ac:dyDescent="0.25"/>
    <row r="582" s="67" customFormat="1" x14ac:dyDescent="0.25"/>
    <row r="583" s="67" customFormat="1" x14ac:dyDescent="0.25"/>
    <row r="584" s="67" customFormat="1" x14ac:dyDescent="0.25"/>
    <row r="585" s="67" customFormat="1" x14ac:dyDescent="0.25"/>
    <row r="586" s="67" customFormat="1" x14ac:dyDescent="0.25"/>
    <row r="587" s="67" customFormat="1" x14ac:dyDescent="0.25"/>
    <row r="588" s="67" customFormat="1" x14ac:dyDescent="0.25"/>
    <row r="589" s="67" customFormat="1" x14ac:dyDescent="0.25"/>
    <row r="590" s="67" customFormat="1" x14ac:dyDescent="0.25"/>
    <row r="591" s="67" customFormat="1" x14ac:dyDescent="0.25"/>
    <row r="592" s="67" customFormat="1" x14ac:dyDescent="0.25"/>
    <row r="593" s="67" customFormat="1" x14ac:dyDescent="0.25"/>
    <row r="594" s="67" customFormat="1" x14ac:dyDescent="0.25"/>
    <row r="595" s="67" customFormat="1" x14ac:dyDescent="0.25"/>
    <row r="596" s="67" customFormat="1" x14ac:dyDescent="0.25"/>
    <row r="597" s="67" customFormat="1" x14ac:dyDescent="0.25"/>
    <row r="598" s="67" customFormat="1" x14ac:dyDescent="0.25"/>
    <row r="599" s="67" customFormat="1" x14ac:dyDescent="0.25"/>
    <row r="600" s="67" customFormat="1" x14ac:dyDescent="0.25"/>
    <row r="601" s="67" customFormat="1" x14ac:dyDescent="0.25"/>
    <row r="602" s="67" customFormat="1" x14ac:dyDescent="0.25"/>
    <row r="603" s="67" customFormat="1" x14ac:dyDescent="0.25"/>
    <row r="604" s="67" customFormat="1" x14ac:dyDescent="0.25"/>
    <row r="605" s="67" customFormat="1" x14ac:dyDescent="0.25"/>
    <row r="606" s="67" customFormat="1" x14ac:dyDescent="0.25"/>
    <row r="607" s="67" customFormat="1" x14ac:dyDescent="0.25"/>
    <row r="608" s="67" customFormat="1" x14ac:dyDescent="0.25"/>
    <row r="609" s="67" customFormat="1" x14ac:dyDescent="0.25"/>
    <row r="610" s="67" customFormat="1" x14ac:dyDescent="0.25"/>
    <row r="611" s="67" customFormat="1" x14ac:dyDescent="0.25"/>
    <row r="612" s="67" customFormat="1" x14ac:dyDescent="0.25"/>
    <row r="613" s="67" customFormat="1" x14ac:dyDescent="0.25"/>
    <row r="614" s="67" customFormat="1" x14ac:dyDescent="0.25"/>
    <row r="615" s="67" customFormat="1" x14ac:dyDescent="0.25"/>
    <row r="616" s="67" customFormat="1" x14ac:dyDescent="0.25"/>
    <row r="617" s="67" customFormat="1" x14ac:dyDescent="0.25"/>
    <row r="618" s="67" customFormat="1" x14ac:dyDescent="0.25"/>
    <row r="619" s="67" customFormat="1" x14ac:dyDescent="0.25"/>
    <row r="620" s="67" customFormat="1" x14ac:dyDescent="0.25"/>
    <row r="621" s="67" customFormat="1" x14ac:dyDescent="0.25"/>
    <row r="622" s="67" customFormat="1" x14ac:dyDescent="0.25"/>
    <row r="623" s="67" customFormat="1" x14ac:dyDescent="0.25"/>
    <row r="624" s="67" customFormat="1" x14ac:dyDescent="0.25"/>
    <row r="625" s="67" customFormat="1" x14ac:dyDescent="0.25"/>
    <row r="626" s="67" customFormat="1" x14ac:dyDescent="0.25"/>
    <row r="627" s="67" customFormat="1" x14ac:dyDescent="0.25"/>
    <row r="628" s="67" customFormat="1" x14ac:dyDescent="0.25"/>
    <row r="629" s="67" customFormat="1" x14ac:dyDescent="0.25"/>
    <row r="630" s="67" customFormat="1" x14ac:dyDescent="0.25"/>
    <row r="631" s="67" customFormat="1" x14ac:dyDescent="0.25"/>
    <row r="632" s="67" customFormat="1" x14ac:dyDescent="0.25"/>
    <row r="633" s="67" customFormat="1" x14ac:dyDescent="0.25"/>
    <row r="634" s="67" customFormat="1" x14ac:dyDescent="0.25"/>
    <row r="635" s="67" customFormat="1" x14ac:dyDescent="0.25"/>
    <row r="636" s="67" customFormat="1" x14ac:dyDescent="0.25"/>
    <row r="637" s="67" customFormat="1" x14ac:dyDescent="0.25"/>
    <row r="638" s="67" customFormat="1" x14ac:dyDescent="0.25"/>
    <row r="639" s="67" customFormat="1" x14ac:dyDescent="0.25"/>
    <row r="640" s="67" customFormat="1" x14ac:dyDescent="0.25"/>
    <row r="641" s="67" customFormat="1" x14ac:dyDescent="0.25"/>
    <row r="642" s="67" customFormat="1" x14ac:dyDescent="0.25"/>
    <row r="643" s="67" customFormat="1" x14ac:dyDescent="0.25"/>
    <row r="644" s="67" customFormat="1" x14ac:dyDescent="0.25"/>
    <row r="645" s="67" customFormat="1" x14ac:dyDescent="0.25"/>
    <row r="646" s="67" customFormat="1" x14ac:dyDescent="0.25"/>
    <row r="647" s="67" customFormat="1" x14ac:dyDescent="0.25"/>
    <row r="648" s="67" customFormat="1" x14ac:dyDescent="0.25"/>
    <row r="649" s="67" customFormat="1" x14ac:dyDescent="0.25"/>
    <row r="650" s="67" customFormat="1" x14ac:dyDescent="0.25"/>
    <row r="651" s="67" customFormat="1" x14ac:dyDescent="0.25"/>
    <row r="652" s="67" customFormat="1" x14ac:dyDescent="0.25"/>
    <row r="653" s="67" customFormat="1" x14ac:dyDescent="0.25"/>
    <row r="654" s="67" customFormat="1" x14ac:dyDescent="0.25"/>
    <row r="655" s="67" customFormat="1" x14ac:dyDescent="0.25"/>
    <row r="656" s="67" customFormat="1" x14ac:dyDescent="0.25"/>
    <row r="657" s="67" customFormat="1" x14ac:dyDescent="0.25"/>
    <row r="658" s="67" customFormat="1" x14ac:dyDescent="0.25"/>
    <row r="659" s="67" customFormat="1" x14ac:dyDescent="0.25"/>
    <row r="660" s="67" customFormat="1" x14ac:dyDescent="0.25"/>
    <row r="661" s="67" customFormat="1" x14ac:dyDescent="0.25"/>
    <row r="662" s="67" customFormat="1" x14ac:dyDescent="0.25"/>
    <row r="663" s="67" customFormat="1" x14ac:dyDescent="0.25"/>
    <row r="664" s="67" customFormat="1" x14ac:dyDescent="0.25"/>
    <row r="665" s="67" customFormat="1" x14ac:dyDescent="0.25"/>
    <row r="666" s="67" customFormat="1" x14ac:dyDescent="0.25"/>
    <row r="667" s="67" customFormat="1" x14ac:dyDescent="0.25"/>
    <row r="668" s="67" customFormat="1" x14ac:dyDescent="0.25"/>
    <row r="669" s="67" customFormat="1" x14ac:dyDescent="0.25"/>
    <row r="670" s="67" customFormat="1" x14ac:dyDescent="0.25"/>
    <row r="671" s="67" customFormat="1" x14ac:dyDescent="0.25"/>
    <row r="672" s="67" customFormat="1" x14ac:dyDescent="0.25"/>
    <row r="673" s="67" customFormat="1" x14ac:dyDescent="0.25"/>
    <row r="674" s="67" customFormat="1" x14ac:dyDescent="0.25"/>
    <row r="675" s="67" customFormat="1" x14ac:dyDescent="0.25"/>
    <row r="676" s="67" customFormat="1" x14ac:dyDescent="0.25"/>
    <row r="677" s="67" customFormat="1" x14ac:dyDescent="0.25"/>
    <row r="678" s="67" customFormat="1" x14ac:dyDescent="0.25"/>
    <row r="679" s="67" customFormat="1" x14ac:dyDescent="0.25"/>
    <row r="680" s="67" customFormat="1" x14ac:dyDescent="0.25"/>
    <row r="681" s="67" customFormat="1" x14ac:dyDescent="0.25"/>
    <row r="682" s="67" customFormat="1" x14ac:dyDescent="0.25"/>
    <row r="683" s="67" customFormat="1" x14ac:dyDescent="0.25"/>
    <row r="684" s="67" customFormat="1" x14ac:dyDescent="0.25"/>
    <row r="685" s="67" customFormat="1" x14ac:dyDescent="0.25"/>
    <row r="686" s="67" customFormat="1" x14ac:dyDescent="0.25"/>
    <row r="687" s="67" customFormat="1" x14ac:dyDescent="0.25"/>
    <row r="688" s="67" customFormat="1" x14ac:dyDescent="0.25"/>
    <row r="689" s="67" customFormat="1" x14ac:dyDescent="0.25"/>
    <row r="690" s="67" customFormat="1" x14ac:dyDescent="0.25"/>
    <row r="691" s="67" customFormat="1" x14ac:dyDescent="0.25"/>
    <row r="692" s="67" customFormat="1" x14ac:dyDescent="0.25"/>
    <row r="693" s="67" customFormat="1" x14ac:dyDescent="0.25"/>
    <row r="694" s="67" customFormat="1" x14ac:dyDescent="0.25"/>
    <row r="695" s="67" customFormat="1" x14ac:dyDescent="0.25"/>
    <row r="696" s="67" customFormat="1" x14ac:dyDescent="0.25"/>
    <row r="697" s="67" customFormat="1" x14ac:dyDescent="0.25"/>
    <row r="698" s="67" customFormat="1" x14ac:dyDescent="0.25"/>
    <row r="699" s="67" customFormat="1" x14ac:dyDescent="0.25"/>
    <row r="700" s="67" customFormat="1" x14ac:dyDescent="0.25"/>
    <row r="701" s="67" customFormat="1" x14ac:dyDescent="0.25"/>
    <row r="702" s="67" customFormat="1" x14ac:dyDescent="0.25"/>
    <row r="703" s="67" customFormat="1" x14ac:dyDescent="0.25"/>
    <row r="704" s="67" customFormat="1" x14ac:dyDescent="0.25"/>
    <row r="705" s="67" customFormat="1" x14ac:dyDescent="0.25"/>
    <row r="706" s="67" customFormat="1" x14ac:dyDescent="0.25"/>
    <row r="707" s="67" customFormat="1" x14ac:dyDescent="0.25"/>
    <row r="708" s="67" customFormat="1" x14ac:dyDescent="0.25"/>
    <row r="709" s="67" customFormat="1" x14ac:dyDescent="0.25"/>
    <row r="710" s="67" customFormat="1" x14ac:dyDescent="0.25"/>
    <row r="711" s="67" customFormat="1" x14ac:dyDescent="0.25"/>
    <row r="712" s="67" customFormat="1" x14ac:dyDescent="0.25"/>
    <row r="713" s="67" customFormat="1" x14ac:dyDescent="0.25"/>
    <row r="714" s="67" customFormat="1" x14ac:dyDescent="0.25"/>
    <row r="715" s="67" customFormat="1" x14ac:dyDescent="0.25"/>
    <row r="716" s="67" customFormat="1" x14ac:dyDescent="0.25"/>
    <row r="717" s="67" customFormat="1" x14ac:dyDescent="0.25"/>
    <row r="718" s="67" customFormat="1" x14ac:dyDescent="0.25"/>
    <row r="719" s="67" customFormat="1" x14ac:dyDescent="0.25"/>
    <row r="720" s="67" customFormat="1" x14ac:dyDescent="0.25"/>
    <row r="721" s="67" customFormat="1" x14ac:dyDescent="0.25"/>
    <row r="722" s="67" customFormat="1" x14ac:dyDescent="0.25"/>
    <row r="723" s="67" customFormat="1" x14ac:dyDescent="0.25"/>
    <row r="724" s="67" customFormat="1" x14ac:dyDescent="0.25"/>
    <row r="725" s="67" customFormat="1" x14ac:dyDescent="0.25"/>
    <row r="726" s="67" customFormat="1" x14ac:dyDescent="0.25"/>
    <row r="727" s="67" customFormat="1" x14ac:dyDescent="0.25"/>
    <row r="728" s="67" customFormat="1" x14ac:dyDescent="0.25"/>
    <row r="729" s="67" customFormat="1" x14ac:dyDescent="0.25"/>
    <row r="730" s="67" customFormat="1" x14ac:dyDescent="0.25"/>
    <row r="731" s="67" customFormat="1" x14ac:dyDescent="0.25"/>
    <row r="732" s="67" customFormat="1" x14ac:dyDescent="0.25"/>
    <row r="733" s="67" customFormat="1" x14ac:dyDescent="0.25"/>
    <row r="734" s="67" customFormat="1" x14ac:dyDescent="0.25"/>
    <row r="735" s="67" customFormat="1" x14ac:dyDescent="0.25"/>
    <row r="736" s="67" customFormat="1" x14ac:dyDescent="0.25"/>
    <row r="737" s="67" customFormat="1" x14ac:dyDescent="0.25"/>
    <row r="738" s="67" customFormat="1" x14ac:dyDescent="0.25"/>
    <row r="739" s="67" customFormat="1" x14ac:dyDescent="0.25"/>
    <row r="740" s="67" customFormat="1" x14ac:dyDescent="0.25"/>
    <row r="741" s="67" customFormat="1" x14ac:dyDescent="0.25"/>
    <row r="742" s="67" customFormat="1" x14ac:dyDescent="0.25"/>
    <row r="743" s="67" customFormat="1" x14ac:dyDescent="0.25"/>
    <row r="744" s="67" customFormat="1" x14ac:dyDescent="0.25"/>
    <row r="745" s="67" customFormat="1" x14ac:dyDescent="0.25"/>
    <row r="746" s="67" customFormat="1" x14ac:dyDescent="0.25"/>
    <row r="747" s="67" customFormat="1" x14ac:dyDescent="0.25"/>
    <row r="748" s="67" customFormat="1" x14ac:dyDescent="0.25"/>
    <row r="749" s="67" customFormat="1" x14ac:dyDescent="0.25"/>
    <row r="750" s="67" customFormat="1" x14ac:dyDescent="0.25"/>
    <row r="751" s="67" customFormat="1" x14ac:dyDescent="0.25"/>
    <row r="752" s="67" customFormat="1" x14ac:dyDescent="0.25"/>
    <row r="753" s="67" customFormat="1" x14ac:dyDescent="0.25"/>
    <row r="754" s="67" customFormat="1" x14ac:dyDescent="0.25"/>
    <row r="755" s="67" customFormat="1" x14ac:dyDescent="0.25"/>
    <row r="756" s="67" customFormat="1" x14ac:dyDescent="0.25"/>
    <row r="757" s="67" customFormat="1" x14ac:dyDescent="0.25"/>
    <row r="758" s="67" customFormat="1" x14ac:dyDescent="0.25"/>
    <row r="759" s="67" customFormat="1" x14ac:dyDescent="0.25"/>
    <row r="760" s="67" customFormat="1" x14ac:dyDescent="0.25"/>
    <row r="761" s="67" customFormat="1" x14ac:dyDescent="0.25"/>
    <row r="762" s="67" customFormat="1" x14ac:dyDescent="0.25"/>
    <row r="763" s="67" customFormat="1" x14ac:dyDescent="0.25"/>
    <row r="764" s="67" customFormat="1" x14ac:dyDescent="0.25"/>
    <row r="765" s="67" customFormat="1" x14ac:dyDescent="0.25"/>
    <row r="766" s="67" customFormat="1" x14ac:dyDescent="0.25"/>
    <row r="767" s="67" customFormat="1" x14ac:dyDescent="0.25"/>
    <row r="768" s="67" customFormat="1" x14ac:dyDescent="0.25"/>
    <row r="769" s="67" customFormat="1" x14ac:dyDescent="0.25"/>
    <row r="770" s="67" customFormat="1" x14ac:dyDescent="0.25"/>
    <row r="771" s="67" customFormat="1" x14ac:dyDescent="0.25"/>
    <row r="772" s="67" customFormat="1" x14ac:dyDescent="0.25"/>
    <row r="773" s="67" customFormat="1" x14ac:dyDescent="0.25"/>
    <row r="774" s="67" customFormat="1" x14ac:dyDescent="0.25"/>
    <row r="775" s="67" customFormat="1" x14ac:dyDescent="0.25"/>
    <row r="776" s="67" customFormat="1" x14ac:dyDescent="0.25"/>
    <row r="777" s="67" customFormat="1" x14ac:dyDescent="0.25"/>
    <row r="778" s="67" customFormat="1" x14ac:dyDescent="0.25"/>
    <row r="779" s="67" customFormat="1" x14ac:dyDescent="0.25"/>
    <row r="780" s="67" customFormat="1" x14ac:dyDescent="0.25"/>
    <row r="781" s="67" customFormat="1" x14ac:dyDescent="0.25"/>
    <row r="782" s="67" customFormat="1" x14ac:dyDescent="0.25"/>
    <row r="783" s="67" customFormat="1" x14ac:dyDescent="0.25"/>
    <row r="784" s="67" customFormat="1" x14ac:dyDescent="0.25"/>
    <row r="785" s="67" customFormat="1" x14ac:dyDescent="0.25"/>
    <row r="786" s="67" customFormat="1" x14ac:dyDescent="0.25"/>
    <row r="787" s="67" customFormat="1" x14ac:dyDescent="0.25"/>
    <row r="788" s="67" customFormat="1" x14ac:dyDescent="0.25"/>
    <row r="789" s="67" customFormat="1" x14ac:dyDescent="0.25"/>
    <row r="790" s="67" customFormat="1" x14ac:dyDescent="0.25"/>
    <row r="791" s="67" customFormat="1" x14ac:dyDescent="0.25"/>
    <row r="792" s="67" customFormat="1" x14ac:dyDescent="0.25"/>
    <row r="793" s="67" customFormat="1" x14ac:dyDescent="0.25"/>
    <row r="794" s="67" customFormat="1" x14ac:dyDescent="0.25"/>
    <row r="795" s="67" customFormat="1" x14ac:dyDescent="0.25"/>
    <row r="796" s="67" customFormat="1" x14ac:dyDescent="0.25"/>
    <row r="797" s="67" customFormat="1" x14ac:dyDescent="0.25"/>
    <row r="798" s="67" customFormat="1" x14ac:dyDescent="0.25"/>
    <row r="799" s="67" customFormat="1" x14ac:dyDescent="0.25"/>
    <row r="800" s="67" customFormat="1" x14ac:dyDescent="0.25"/>
    <row r="801" s="67" customFormat="1" x14ac:dyDescent="0.25"/>
    <row r="802" s="67" customFormat="1" x14ac:dyDescent="0.25"/>
    <row r="803" s="67" customFormat="1" x14ac:dyDescent="0.25"/>
    <row r="804" s="67" customFormat="1" x14ac:dyDescent="0.25"/>
    <row r="805" s="67" customFormat="1" x14ac:dyDescent="0.25"/>
    <row r="806" s="67" customFormat="1" x14ac:dyDescent="0.25"/>
    <row r="807" s="67" customFormat="1" x14ac:dyDescent="0.25"/>
    <row r="808" s="67" customFormat="1" x14ac:dyDescent="0.25"/>
    <row r="809" s="67" customFormat="1" x14ac:dyDescent="0.25"/>
    <row r="810" s="67" customFormat="1" x14ac:dyDescent="0.25"/>
    <row r="811" s="67" customFormat="1" x14ac:dyDescent="0.25"/>
    <row r="812" s="67" customFormat="1" x14ac:dyDescent="0.25"/>
    <row r="813" s="67" customFormat="1" x14ac:dyDescent="0.25"/>
    <row r="814" s="67" customFormat="1" x14ac:dyDescent="0.25"/>
    <row r="815" s="67" customFormat="1" x14ac:dyDescent="0.25"/>
    <row r="816" s="67" customFormat="1" x14ac:dyDescent="0.25"/>
    <row r="817" s="67" customFormat="1" x14ac:dyDescent="0.25"/>
    <row r="818" s="67" customFormat="1" x14ac:dyDescent="0.25"/>
    <row r="819" s="67" customFormat="1" x14ac:dyDescent="0.25"/>
    <row r="820" s="67" customFormat="1" x14ac:dyDescent="0.25"/>
    <row r="821" s="67" customFormat="1" x14ac:dyDescent="0.25"/>
    <row r="822" s="67" customFormat="1" x14ac:dyDescent="0.25"/>
    <row r="823" s="67" customFormat="1" x14ac:dyDescent="0.25"/>
    <row r="824" s="67" customFormat="1" x14ac:dyDescent="0.25"/>
    <row r="825" s="67" customFormat="1" x14ac:dyDescent="0.25"/>
    <row r="826" s="67" customFormat="1" x14ac:dyDescent="0.25"/>
    <row r="827" s="67" customFormat="1" x14ac:dyDescent="0.25"/>
    <row r="828" s="67" customFormat="1" x14ac:dyDescent="0.25"/>
    <row r="829" s="67" customFormat="1" x14ac:dyDescent="0.25"/>
    <row r="830" s="67" customFormat="1" x14ac:dyDescent="0.25"/>
    <row r="831" s="67" customFormat="1" x14ac:dyDescent="0.25"/>
    <row r="832" s="67" customFormat="1" x14ac:dyDescent="0.25"/>
    <row r="833" s="67" customFormat="1" x14ac:dyDescent="0.25"/>
    <row r="834" s="67" customFormat="1" x14ac:dyDescent="0.25"/>
    <row r="835" s="67" customFormat="1" x14ac:dyDescent="0.25"/>
    <row r="836" s="67" customFormat="1" x14ac:dyDescent="0.25"/>
    <row r="837" s="67" customFormat="1" x14ac:dyDescent="0.25"/>
    <row r="838" s="67" customFormat="1" x14ac:dyDescent="0.25"/>
    <row r="839" s="67" customFormat="1" x14ac:dyDescent="0.25"/>
    <row r="840" s="67" customFormat="1" x14ac:dyDescent="0.25"/>
    <row r="841" s="67" customFormat="1" x14ac:dyDescent="0.25"/>
    <row r="842" s="67" customFormat="1" x14ac:dyDescent="0.25"/>
    <row r="843" s="67" customFormat="1" x14ac:dyDescent="0.25"/>
    <row r="844" s="67" customFormat="1" x14ac:dyDescent="0.25"/>
    <row r="845" s="67" customFormat="1" x14ac:dyDescent="0.25"/>
    <row r="846" s="67" customFormat="1" x14ac:dyDescent="0.25"/>
    <row r="847" s="67" customFormat="1" x14ac:dyDescent="0.25"/>
    <row r="848" s="67" customFormat="1" x14ac:dyDescent="0.25"/>
    <row r="849" s="67" customFormat="1" x14ac:dyDescent="0.25"/>
    <row r="850" s="67" customFormat="1" x14ac:dyDescent="0.25"/>
    <row r="851" s="67" customFormat="1" x14ac:dyDescent="0.25"/>
    <row r="852" s="67" customFormat="1" x14ac:dyDescent="0.25"/>
    <row r="853" s="67" customFormat="1" x14ac:dyDescent="0.25"/>
    <row r="854" s="67" customFormat="1" x14ac:dyDescent="0.25"/>
    <row r="855" s="67" customFormat="1" x14ac:dyDescent="0.25"/>
    <row r="856" s="67" customFormat="1" x14ac:dyDescent="0.25"/>
    <row r="857" s="67" customFormat="1" x14ac:dyDescent="0.25"/>
    <row r="858" s="67" customFormat="1" x14ac:dyDescent="0.25"/>
    <row r="859" s="67" customFormat="1" x14ac:dyDescent="0.25"/>
    <row r="860" s="67" customFormat="1" x14ac:dyDescent="0.25"/>
    <row r="861" s="67" customFormat="1" x14ac:dyDescent="0.25"/>
    <row r="862" s="67" customFormat="1" x14ac:dyDescent="0.25"/>
    <row r="863" s="67" customFormat="1" x14ac:dyDescent="0.25"/>
    <row r="864" s="67" customFormat="1" x14ac:dyDescent="0.25"/>
    <row r="865" s="67" customFormat="1" x14ac:dyDescent="0.25"/>
    <row r="866" s="67" customFormat="1" x14ac:dyDescent="0.25"/>
    <row r="867" s="67" customFormat="1" x14ac:dyDescent="0.25"/>
    <row r="868" s="67" customFormat="1" x14ac:dyDescent="0.25"/>
    <row r="869" s="67" customFormat="1" x14ac:dyDescent="0.25"/>
    <row r="870" s="67" customFormat="1" x14ac:dyDescent="0.25"/>
    <row r="871" s="67" customFormat="1" x14ac:dyDescent="0.25"/>
    <row r="872" s="67" customFormat="1" x14ac:dyDescent="0.25"/>
    <row r="873" s="67" customFormat="1" x14ac:dyDescent="0.25"/>
    <row r="874" s="67" customFormat="1" x14ac:dyDescent="0.25"/>
    <row r="875" s="67" customFormat="1" x14ac:dyDescent="0.25"/>
    <row r="876" s="67" customFormat="1" x14ac:dyDescent="0.25"/>
    <row r="877" s="67" customFormat="1" x14ac:dyDescent="0.25"/>
    <row r="878" s="67" customFormat="1" x14ac:dyDescent="0.25"/>
    <row r="879" s="67" customFormat="1" x14ac:dyDescent="0.25"/>
    <row r="880" s="67" customFormat="1" x14ac:dyDescent="0.25"/>
    <row r="881" s="67" customFormat="1" x14ac:dyDescent="0.25"/>
    <row r="882" s="67" customFormat="1" x14ac:dyDescent="0.25"/>
    <row r="883" s="67" customFormat="1" x14ac:dyDescent="0.25"/>
    <row r="884" s="67" customFormat="1" x14ac:dyDescent="0.25"/>
    <row r="885" s="67" customFormat="1" x14ac:dyDescent="0.25"/>
    <row r="886" s="67" customFormat="1" x14ac:dyDescent="0.25"/>
    <row r="887" s="67" customFormat="1" x14ac:dyDescent="0.25"/>
    <row r="888" s="67" customFormat="1" x14ac:dyDescent="0.25"/>
    <row r="889" s="67" customFormat="1" x14ac:dyDescent="0.25"/>
    <row r="890" s="67" customFormat="1" x14ac:dyDescent="0.25"/>
    <row r="891" s="67" customFormat="1" x14ac:dyDescent="0.25"/>
    <row r="892" s="67" customFormat="1" x14ac:dyDescent="0.25"/>
    <row r="893" s="67" customFormat="1" x14ac:dyDescent="0.25"/>
    <row r="894" s="67" customFormat="1" x14ac:dyDescent="0.25"/>
    <row r="895" s="67" customFormat="1" x14ac:dyDescent="0.25"/>
    <row r="896" s="67" customFormat="1" x14ac:dyDescent="0.25"/>
    <row r="897" s="67" customFormat="1" x14ac:dyDescent="0.25"/>
    <row r="898" s="67" customFormat="1" x14ac:dyDescent="0.25"/>
    <row r="899" s="67" customFormat="1" x14ac:dyDescent="0.25"/>
    <row r="900" s="67" customFormat="1" x14ac:dyDescent="0.25"/>
    <row r="901" s="67" customFormat="1" x14ac:dyDescent="0.25"/>
    <row r="902" s="67" customFormat="1" x14ac:dyDescent="0.25"/>
    <row r="903" s="67" customFormat="1" x14ac:dyDescent="0.25"/>
    <row r="904" s="67" customFormat="1" x14ac:dyDescent="0.25"/>
    <row r="905" s="67" customFormat="1" x14ac:dyDescent="0.25"/>
    <row r="906" s="67" customFormat="1" x14ac:dyDescent="0.25"/>
    <row r="907" s="67" customFormat="1" x14ac:dyDescent="0.25"/>
    <row r="908" s="67" customFormat="1" x14ac:dyDescent="0.25"/>
    <row r="909" s="67" customFormat="1" x14ac:dyDescent="0.25"/>
    <row r="910" s="67" customFormat="1" x14ac:dyDescent="0.25"/>
    <row r="911" s="67" customFormat="1" x14ac:dyDescent="0.25"/>
    <row r="912" s="67" customFormat="1" x14ac:dyDescent="0.25"/>
    <row r="913" s="67" customFormat="1" x14ac:dyDescent="0.25"/>
    <row r="914" s="67" customFormat="1" x14ac:dyDescent="0.25"/>
    <row r="915" s="67" customFormat="1" x14ac:dyDescent="0.25"/>
    <row r="916" s="67" customFormat="1" x14ac:dyDescent="0.25"/>
    <row r="917" s="67" customFormat="1" x14ac:dyDescent="0.25"/>
    <row r="918" s="67" customFormat="1" x14ac:dyDescent="0.25"/>
    <row r="919" s="67" customFormat="1" x14ac:dyDescent="0.25"/>
    <row r="920" s="67" customFormat="1" x14ac:dyDescent="0.25"/>
    <row r="921" s="67" customFormat="1" x14ac:dyDescent="0.25"/>
    <row r="922" s="67" customFormat="1" x14ac:dyDescent="0.25"/>
    <row r="923" s="67" customFormat="1" x14ac:dyDescent="0.25"/>
    <row r="924" s="67" customFormat="1" x14ac:dyDescent="0.25"/>
    <row r="925" s="67" customFormat="1" x14ac:dyDescent="0.25"/>
    <row r="926" s="67" customFormat="1" x14ac:dyDescent="0.25"/>
    <row r="927" s="67" customFormat="1" x14ac:dyDescent="0.25"/>
    <row r="928" s="67" customFormat="1" x14ac:dyDescent="0.25"/>
    <row r="929" s="67" customFormat="1" x14ac:dyDescent="0.25"/>
    <row r="930" s="67" customFormat="1" x14ac:dyDescent="0.25"/>
    <row r="931" s="67" customFormat="1" x14ac:dyDescent="0.25"/>
    <row r="932" s="67" customFormat="1" x14ac:dyDescent="0.25"/>
    <row r="933" s="67" customFormat="1" x14ac:dyDescent="0.25"/>
    <row r="934" s="67" customFormat="1" x14ac:dyDescent="0.25"/>
    <row r="935" s="67" customFormat="1" x14ac:dyDescent="0.25"/>
    <row r="936" s="67" customFormat="1" x14ac:dyDescent="0.25"/>
    <row r="937" s="67" customFormat="1" x14ac:dyDescent="0.25"/>
    <row r="938" s="67" customFormat="1" x14ac:dyDescent="0.25"/>
    <row r="939" s="67" customFormat="1" x14ac:dyDescent="0.25"/>
    <row r="940" s="67" customFormat="1" x14ac:dyDescent="0.25"/>
    <row r="941" s="67" customFormat="1" x14ac:dyDescent="0.25"/>
    <row r="942" s="67" customFormat="1" x14ac:dyDescent="0.25"/>
    <row r="943" s="67" customFormat="1" x14ac:dyDescent="0.25"/>
    <row r="944" s="67" customFormat="1" x14ac:dyDescent="0.25"/>
    <row r="945" s="67" customFormat="1" x14ac:dyDescent="0.25"/>
    <row r="946" s="67" customFormat="1" x14ac:dyDescent="0.25"/>
    <row r="947" s="67" customFormat="1" x14ac:dyDescent="0.25"/>
    <row r="948" s="67" customFormat="1" x14ac:dyDescent="0.25"/>
    <row r="949" s="67" customFormat="1" x14ac:dyDescent="0.25"/>
    <row r="950" s="67" customFormat="1" x14ac:dyDescent="0.25"/>
    <row r="951" s="67" customFormat="1" x14ac:dyDescent="0.25"/>
    <row r="952" s="67" customFormat="1" x14ac:dyDescent="0.25"/>
    <row r="953" s="67" customFormat="1" x14ac:dyDescent="0.25"/>
    <row r="954" s="67" customFormat="1" x14ac:dyDescent="0.25"/>
    <row r="955" s="67" customFormat="1" x14ac:dyDescent="0.25"/>
    <row r="956" s="67" customFormat="1" x14ac:dyDescent="0.25"/>
    <row r="957" s="67" customFormat="1" x14ac:dyDescent="0.25"/>
    <row r="958" s="67" customFormat="1" x14ac:dyDescent="0.25"/>
    <row r="959" s="67" customFormat="1" x14ac:dyDescent="0.25"/>
    <row r="960" s="67" customFormat="1" x14ac:dyDescent="0.25"/>
    <row r="961" s="67" customFormat="1" x14ac:dyDescent="0.25"/>
    <row r="962" s="67" customFormat="1" x14ac:dyDescent="0.25"/>
    <row r="963" s="67" customFormat="1" x14ac:dyDescent="0.25"/>
    <row r="964" s="67" customFormat="1" x14ac:dyDescent="0.25"/>
    <row r="965" s="67" customFormat="1" x14ac:dyDescent="0.25"/>
    <row r="966" s="67" customFormat="1" x14ac:dyDescent="0.25"/>
    <row r="967" s="67" customFormat="1" x14ac:dyDescent="0.25"/>
    <row r="968" s="67" customFormat="1" x14ac:dyDescent="0.25"/>
    <row r="969" s="67" customFormat="1" x14ac:dyDescent="0.25"/>
    <row r="970" s="67" customFormat="1" x14ac:dyDescent="0.25"/>
    <row r="971" s="67" customFormat="1" x14ac:dyDescent="0.25"/>
    <row r="972" s="67" customFormat="1" x14ac:dyDescent="0.25"/>
    <row r="973" s="67" customFormat="1" x14ac:dyDescent="0.25"/>
    <row r="974" s="67" customFormat="1" x14ac:dyDescent="0.25"/>
    <row r="975" s="67" customFormat="1" x14ac:dyDescent="0.25"/>
    <row r="976" s="67" customFormat="1" x14ac:dyDescent="0.25"/>
    <row r="977" s="67" customFormat="1" x14ac:dyDescent="0.25"/>
    <row r="978" s="67" customFormat="1" x14ac:dyDescent="0.25"/>
    <row r="979" s="67" customFormat="1" x14ac:dyDescent="0.25"/>
    <row r="980" s="67" customFormat="1" x14ac:dyDescent="0.25"/>
    <row r="981" s="67" customFormat="1" x14ac:dyDescent="0.25"/>
    <row r="982" s="67" customFormat="1" x14ac:dyDescent="0.25"/>
    <row r="983" s="67" customFormat="1" x14ac:dyDescent="0.25"/>
    <row r="984" s="67" customFormat="1" x14ac:dyDescent="0.25"/>
    <row r="985" s="67" customFormat="1" x14ac:dyDescent="0.25"/>
    <row r="986" s="67" customFormat="1" x14ac:dyDescent="0.25"/>
    <row r="987" s="67" customFormat="1" x14ac:dyDescent="0.25"/>
    <row r="988" s="67" customFormat="1" x14ac:dyDescent="0.25"/>
    <row r="989" s="67" customFormat="1" x14ac:dyDescent="0.25"/>
    <row r="990" s="67" customFormat="1" x14ac:dyDescent="0.25"/>
    <row r="991" s="67" customFormat="1" x14ac:dyDescent="0.25"/>
    <row r="992" s="67" customFormat="1" x14ac:dyDescent="0.25"/>
    <row r="993" s="67" customFormat="1" x14ac:dyDescent="0.25"/>
    <row r="994" s="67" customFormat="1" x14ac:dyDescent="0.25"/>
    <row r="995" s="67" customFormat="1" x14ac:dyDescent="0.25"/>
    <row r="996" s="67" customFormat="1" x14ac:dyDescent="0.25"/>
    <row r="997" s="67" customFormat="1" x14ac:dyDescent="0.25"/>
    <row r="998" s="67" customFormat="1" x14ac:dyDescent="0.25"/>
    <row r="999" s="67" customFormat="1" x14ac:dyDescent="0.25"/>
    <row r="1000" s="67" customFormat="1" x14ac:dyDescent="0.25"/>
    <row r="1001" s="67" customFormat="1" x14ac:dyDescent="0.25"/>
    <row r="1002" s="67" customFormat="1" x14ac:dyDescent="0.25"/>
    <row r="1003" s="67" customFormat="1" x14ac:dyDescent="0.25"/>
    <row r="1004" s="67" customFormat="1" x14ac:dyDescent="0.25"/>
    <row r="1005" s="67" customFormat="1" x14ac:dyDescent="0.25"/>
    <row r="1006" s="67" customFormat="1" x14ac:dyDescent="0.25"/>
    <row r="1007" s="67" customFormat="1" x14ac:dyDescent="0.25"/>
    <row r="1008" s="67" customFormat="1" x14ac:dyDescent="0.25"/>
    <row r="1009" s="67" customFormat="1" x14ac:dyDescent="0.25"/>
    <row r="1010" s="67" customFormat="1" x14ac:dyDescent="0.25"/>
    <row r="1011" s="67" customFormat="1" x14ac:dyDescent="0.25"/>
    <row r="1012" s="67" customFormat="1" x14ac:dyDescent="0.25"/>
    <row r="1013" s="67" customFormat="1" x14ac:dyDescent="0.25"/>
    <row r="1014" s="67" customFormat="1" x14ac:dyDescent="0.25"/>
    <row r="1015" s="67" customFormat="1" x14ac:dyDescent="0.25"/>
    <row r="1016" s="67" customFormat="1" x14ac:dyDescent="0.25"/>
    <row r="1017" s="67" customFormat="1" x14ac:dyDescent="0.25"/>
    <row r="1018" s="67" customFormat="1" x14ac:dyDescent="0.25"/>
    <row r="1019" s="67" customFormat="1" x14ac:dyDescent="0.25"/>
    <row r="1020" s="67" customFormat="1" x14ac:dyDescent="0.25"/>
    <row r="1021" s="67" customFormat="1" x14ac:dyDescent="0.25"/>
    <row r="1022" s="67" customFormat="1" x14ac:dyDescent="0.25"/>
    <row r="1023" s="67" customFormat="1" x14ac:dyDescent="0.25"/>
    <row r="1024" s="67" customFormat="1" x14ac:dyDescent="0.25"/>
    <row r="1025" s="67" customFormat="1" x14ac:dyDescent="0.25"/>
    <row r="1026" s="67" customFormat="1" x14ac:dyDescent="0.25"/>
    <row r="1027" s="67" customFormat="1" x14ac:dyDescent="0.25"/>
    <row r="1028" s="67" customFormat="1" x14ac:dyDescent="0.25"/>
    <row r="1029" s="67" customFormat="1" x14ac:dyDescent="0.25"/>
    <row r="1030" s="67" customFormat="1" x14ac:dyDescent="0.25"/>
    <row r="1031" s="67" customFormat="1" x14ac:dyDescent="0.25"/>
    <row r="1032" s="67" customFormat="1" x14ac:dyDescent="0.25"/>
    <row r="1033" s="67" customFormat="1" x14ac:dyDescent="0.25"/>
    <row r="1034" s="67" customFormat="1" x14ac:dyDescent="0.25"/>
    <row r="1035" s="67" customFormat="1" x14ac:dyDescent="0.25"/>
    <row r="1036" s="67" customFormat="1" x14ac:dyDescent="0.25"/>
    <row r="1037" s="67" customFormat="1" x14ac:dyDescent="0.25"/>
    <row r="1038" s="67" customFormat="1" x14ac:dyDescent="0.25"/>
    <row r="1039" s="67" customFormat="1" x14ac:dyDescent="0.25"/>
    <row r="1040" s="67" customFormat="1" x14ac:dyDescent="0.25"/>
    <row r="1041" s="67" customFormat="1" x14ac:dyDescent="0.25"/>
    <row r="1042" s="67" customFormat="1" x14ac:dyDescent="0.25"/>
    <row r="1043" s="67" customFormat="1" x14ac:dyDescent="0.25"/>
    <row r="1044" s="67" customFormat="1" x14ac:dyDescent="0.25"/>
    <row r="1045" s="67" customFormat="1" x14ac:dyDescent="0.25"/>
    <row r="1046" s="67" customFormat="1" x14ac:dyDescent="0.25"/>
    <row r="1047" s="67" customFormat="1" x14ac:dyDescent="0.25"/>
    <row r="1048" s="67" customFormat="1" x14ac:dyDescent="0.25"/>
    <row r="1049" s="67" customFormat="1" x14ac:dyDescent="0.25"/>
    <row r="1050" s="67" customFormat="1" x14ac:dyDescent="0.25"/>
    <row r="1051" s="67" customFormat="1" x14ac:dyDescent="0.25"/>
    <row r="1052" s="67" customFormat="1" x14ac:dyDescent="0.25"/>
    <row r="1053" s="67" customFormat="1" x14ac:dyDescent="0.25"/>
    <row r="1054" s="67" customFormat="1" x14ac:dyDescent="0.25"/>
    <row r="1055" s="67" customFormat="1" x14ac:dyDescent="0.25"/>
    <row r="1056" s="67" customFormat="1" x14ac:dyDescent="0.25"/>
    <row r="1057" s="67" customFormat="1" x14ac:dyDescent="0.25"/>
    <row r="1058" s="67" customFormat="1" x14ac:dyDescent="0.25"/>
    <row r="1059" s="67" customFormat="1" x14ac:dyDescent="0.25"/>
    <row r="1060" s="67" customFormat="1" x14ac:dyDescent="0.25"/>
    <row r="1061" s="67" customFormat="1" x14ac:dyDescent="0.25"/>
    <row r="1062" s="67" customFormat="1" x14ac:dyDescent="0.25"/>
    <row r="1063" s="67" customFormat="1" x14ac:dyDescent="0.25"/>
    <row r="1064" s="67" customFormat="1" x14ac:dyDescent="0.25"/>
    <row r="1065" s="67" customFormat="1" x14ac:dyDescent="0.25"/>
    <row r="1066" s="67" customFormat="1" x14ac:dyDescent="0.25"/>
    <row r="1067" s="67" customFormat="1" x14ac:dyDescent="0.25"/>
    <row r="1068" s="67" customFormat="1" x14ac:dyDescent="0.25"/>
    <row r="1069" s="67" customFormat="1" x14ac:dyDescent="0.25"/>
    <row r="1070" s="67" customFormat="1" x14ac:dyDescent="0.25"/>
    <row r="1071" s="67" customFormat="1" x14ac:dyDescent="0.25"/>
    <row r="1072" s="67" customFormat="1" x14ac:dyDescent="0.25"/>
    <row r="1073" s="67" customFormat="1" x14ac:dyDescent="0.25"/>
    <row r="1074" s="67" customFormat="1" x14ac:dyDescent="0.25"/>
    <row r="1075" s="67" customFormat="1" x14ac:dyDescent="0.25"/>
    <row r="1076" s="67" customFormat="1" x14ac:dyDescent="0.25"/>
    <row r="1077" s="67" customFormat="1" x14ac:dyDescent="0.25"/>
    <row r="1078" s="67" customFormat="1" x14ac:dyDescent="0.25"/>
    <row r="1079" s="67" customFormat="1" x14ac:dyDescent="0.25"/>
    <row r="1080" s="67" customFormat="1" x14ac:dyDescent="0.25"/>
    <row r="1081" s="67" customFormat="1" x14ac:dyDescent="0.25"/>
    <row r="1082" s="67" customFormat="1" x14ac:dyDescent="0.25"/>
    <row r="1083" s="67" customFormat="1" x14ac:dyDescent="0.25"/>
    <row r="1084" s="67" customFormat="1" x14ac:dyDescent="0.25"/>
    <row r="1085" s="67" customFormat="1" x14ac:dyDescent="0.25"/>
    <row r="1086" s="67" customFormat="1" x14ac:dyDescent="0.25"/>
    <row r="1087" s="67" customFormat="1" x14ac:dyDescent="0.25"/>
    <row r="1088" s="67" customFormat="1" x14ac:dyDescent="0.25"/>
    <row r="1089" s="67" customFormat="1" x14ac:dyDescent="0.25"/>
    <row r="1090" s="67" customFormat="1" x14ac:dyDescent="0.25"/>
    <row r="1091" s="67" customFormat="1" x14ac:dyDescent="0.25"/>
    <row r="1092" s="67" customFormat="1" x14ac:dyDescent="0.25"/>
    <row r="1093" s="67" customFormat="1" x14ac:dyDescent="0.25"/>
    <row r="1094" s="67" customFormat="1" x14ac:dyDescent="0.25"/>
    <row r="1095" s="67" customFormat="1" x14ac:dyDescent="0.25"/>
    <row r="1096" s="67" customFormat="1" x14ac:dyDescent="0.25"/>
    <row r="1097" s="67" customFormat="1" x14ac:dyDescent="0.25"/>
    <row r="1098" s="67" customFormat="1" x14ac:dyDescent="0.25"/>
    <row r="1099" s="67" customFormat="1" x14ac:dyDescent="0.25"/>
    <row r="1100" s="67" customFormat="1" x14ac:dyDescent="0.25"/>
    <row r="1101" s="67" customFormat="1" x14ac:dyDescent="0.25"/>
    <row r="1102" s="67" customFormat="1" x14ac:dyDescent="0.25"/>
    <row r="1103" s="67" customFormat="1" x14ac:dyDescent="0.25"/>
    <row r="1104" s="67" customFormat="1" x14ac:dyDescent="0.25"/>
    <row r="1105" s="67" customFormat="1" x14ac:dyDescent="0.25"/>
    <row r="1106" s="67" customFormat="1" x14ac:dyDescent="0.25"/>
    <row r="1107" s="67" customFormat="1" x14ac:dyDescent="0.25"/>
    <row r="1108" s="67" customFormat="1" x14ac:dyDescent="0.25"/>
    <row r="1109" s="67" customFormat="1" x14ac:dyDescent="0.25"/>
    <row r="1110" s="67" customFormat="1" x14ac:dyDescent="0.25"/>
    <row r="1111" s="67" customFormat="1" x14ac:dyDescent="0.25"/>
    <row r="1112" s="67" customFormat="1" x14ac:dyDescent="0.25"/>
    <row r="1113" s="67" customFormat="1" x14ac:dyDescent="0.25"/>
    <row r="1114" s="67" customFormat="1" x14ac:dyDescent="0.25"/>
    <row r="1115" s="67" customFormat="1" x14ac:dyDescent="0.25"/>
    <row r="1116" s="67" customFormat="1" x14ac:dyDescent="0.25"/>
    <row r="1117" s="67" customFormat="1" x14ac:dyDescent="0.25"/>
    <row r="1118" s="67" customFormat="1" x14ac:dyDescent="0.25"/>
    <row r="1119" s="67" customFormat="1" x14ac:dyDescent="0.25"/>
    <row r="1120" s="67" customFormat="1" x14ac:dyDescent="0.25"/>
    <row r="1121" s="67" customFormat="1" x14ac:dyDescent="0.25"/>
    <row r="1122" s="67" customFormat="1" x14ac:dyDescent="0.25"/>
    <row r="1123" s="67" customFormat="1" x14ac:dyDescent="0.25"/>
    <row r="1124" s="67" customFormat="1" x14ac:dyDescent="0.25"/>
    <row r="1125" s="67" customFormat="1" x14ac:dyDescent="0.25"/>
    <row r="1126" s="67" customFormat="1" x14ac:dyDescent="0.25"/>
    <row r="1127" s="67" customFormat="1" x14ac:dyDescent="0.25"/>
    <row r="1128" s="67" customFormat="1" x14ac:dyDescent="0.25"/>
    <row r="1129" s="67" customFormat="1" x14ac:dyDescent="0.25"/>
    <row r="1130" s="67" customFormat="1" x14ac:dyDescent="0.25"/>
    <row r="1131" s="67" customFormat="1" x14ac:dyDescent="0.25"/>
    <row r="1132" s="67" customFormat="1" x14ac:dyDescent="0.25"/>
    <row r="1133" s="67" customFormat="1" x14ac:dyDescent="0.25"/>
    <row r="1134" s="67" customFormat="1" x14ac:dyDescent="0.25"/>
    <row r="1135" s="67" customFormat="1" x14ac:dyDescent="0.25"/>
    <row r="1136" s="67" customFormat="1" x14ac:dyDescent="0.25"/>
    <row r="1137" s="67" customFormat="1" x14ac:dyDescent="0.25"/>
    <row r="1138" s="67" customFormat="1" x14ac:dyDescent="0.25"/>
    <row r="1139" s="67" customFormat="1" x14ac:dyDescent="0.25"/>
    <row r="1140" s="67" customFormat="1" x14ac:dyDescent="0.25"/>
    <row r="1141" s="67" customFormat="1" x14ac:dyDescent="0.25"/>
    <row r="1142" s="67" customFormat="1" x14ac:dyDescent="0.25"/>
    <row r="1143" s="67" customFormat="1" x14ac:dyDescent="0.25"/>
    <row r="1144" s="67" customFormat="1" x14ac:dyDescent="0.25"/>
    <row r="1145" s="67" customFormat="1" x14ac:dyDescent="0.25"/>
    <row r="1146" s="67" customFormat="1" x14ac:dyDescent="0.25"/>
    <row r="1147" s="67" customFormat="1" x14ac:dyDescent="0.25"/>
    <row r="1148" s="67" customFormat="1" x14ac:dyDescent="0.25"/>
    <row r="1149" s="67" customFormat="1" x14ac:dyDescent="0.25"/>
    <row r="1150" s="67" customFormat="1" x14ac:dyDescent="0.25"/>
    <row r="1151" s="67" customFormat="1" x14ac:dyDescent="0.25"/>
    <row r="1152" s="67" customFormat="1" x14ac:dyDescent="0.25"/>
    <row r="1153" s="67" customFormat="1" x14ac:dyDescent="0.25"/>
    <row r="1154" s="67" customFormat="1" x14ac:dyDescent="0.25"/>
    <row r="1155" s="67" customFormat="1" x14ac:dyDescent="0.25"/>
    <row r="1156" s="67" customFormat="1" x14ac:dyDescent="0.25"/>
    <row r="1157" s="67" customFormat="1" x14ac:dyDescent="0.25"/>
    <row r="1158" s="67" customFormat="1" x14ac:dyDescent="0.25"/>
    <row r="1159" s="67" customFormat="1" x14ac:dyDescent="0.25"/>
    <row r="1160" s="67" customFormat="1" x14ac:dyDescent="0.25"/>
    <row r="1161" s="67" customFormat="1" x14ac:dyDescent="0.25"/>
    <row r="1162" s="67" customFormat="1" x14ac:dyDescent="0.25"/>
    <row r="1163" s="67" customFormat="1" x14ac:dyDescent="0.25"/>
    <row r="1164" s="67" customFormat="1" x14ac:dyDescent="0.25"/>
    <row r="1165" s="67" customFormat="1" x14ac:dyDescent="0.25"/>
    <row r="1166" s="67" customFormat="1" x14ac:dyDescent="0.25"/>
    <row r="1167" s="67" customFormat="1" x14ac:dyDescent="0.25"/>
    <row r="1168" s="67" customFormat="1" x14ac:dyDescent="0.25"/>
    <row r="1169" s="67" customFormat="1" x14ac:dyDescent="0.25"/>
    <row r="1170" s="67" customFormat="1" x14ac:dyDescent="0.25"/>
    <row r="1171" s="67" customFormat="1" x14ac:dyDescent="0.25"/>
    <row r="1172" s="67" customFormat="1" x14ac:dyDescent="0.25"/>
    <row r="1173" s="67" customFormat="1" x14ac:dyDescent="0.25"/>
    <row r="1174" s="67" customFormat="1" x14ac:dyDescent="0.25"/>
    <row r="1175" s="67" customFormat="1" x14ac:dyDescent="0.25"/>
    <row r="1176" s="67" customFormat="1" x14ac:dyDescent="0.25"/>
    <row r="1177" s="67" customFormat="1" x14ac:dyDescent="0.25"/>
    <row r="1178" s="67" customFormat="1" x14ac:dyDescent="0.25"/>
    <row r="1179" s="67" customFormat="1" x14ac:dyDescent="0.25"/>
    <row r="1180" s="67" customFormat="1" x14ac:dyDescent="0.25"/>
    <row r="1181" s="67" customFormat="1" x14ac:dyDescent="0.25"/>
    <row r="1182" s="67" customFormat="1" x14ac:dyDescent="0.25"/>
    <row r="1183" s="67" customFormat="1" x14ac:dyDescent="0.25"/>
    <row r="1184" s="67" customFormat="1" x14ac:dyDescent="0.25"/>
    <row r="1185" s="67" customFormat="1" x14ac:dyDescent="0.25"/>
    <row r="1186" s="67" customFormat="1" x14ac:dyDescent="0.25"/>
    <row r="1187" s="67" customFormat="1" x14ac:dyDescent="0.25"/>
    <row r="1188" s="67" customFormat="1" x14ac:dyDescent="0.25"/>
    <row r="1189" s="67" customFormat="1" x14ac:dyDescent="0.25"/>
    <row r="1190" s="67" customFormat="1" x14ac:dyDescent="0.25"/>
    <row r="1191" s="67" customFormat="1" x14ac:dyDescent="0.25"/>
    <row r="1192" s="67" customFormat="1" x14ac:dyDescent="0.25"/>
    <row r="1193" s="67" customFormat="1" x14ac:dyDescent="0.25"/>
    <row r="1194" s="67" customFormat="1" x14ac:dyDescent="0.25"/>
    <row r="1195" s="67" customFormat="1" x14ac:dyDescent="0.25"/>
    <row r="1196" s="67" customFormat="1" x14ac:dyDescent="0.25"/>
    <row r="1197" s="67" customFormat="1" x14ac:dyDescent="0.25"/>
    <row r="1198" s="67" customFormat="1" x14ac:dyDescent="0.25"/>
    <row r="1199" s="67" customFormat="1" x14ac:dyDescent="0.25"/>
    <row r="1200" s="67" customFormat="1" x14ac:dyDescent="0.25"/>
    <row r="1201" s="67" customFormat="1" x14ac:dyDescent="0.25"/>
    <row r="1202" s="67" customFormat="1" x14ac:dyDescent="0.25"/>
    <row r="1203" s="67" customFormat="1" x14ac:dyDescent="0.25"/>
    <row r="1204" s="67" customFormat="1" x14ac:dyDescent="0.25"/>
    <row r="1205" s="67" customFormat="1" x14ac:dyDescent="0.25"/>
    <row r="1206" s="67" customFormat="1" x14ac:dyDescent="0.25"/>
    <row r="1207" s="67" customFormat="1" x14ac:dyDescent="0.25"/>
    <row r="1208" s="67" customFormat="1" x14ac:dyDescent="0.25"/>
    <row r="1209" s="67" customFormat="1" x14ac:dyDescent="0.25"/>
    <row r="1210" s="67" customFormat="1" x14ac:dyDescent="0.25"/>
    <row r="1211" s="67" customFormat="1" x14ac:dyDescent="0.25"/>
    <row r="1212" s="67" customFormat="1" x14ac:dyDescent="0.25"/>
    <row r="1213" s="67" customFormat="1" x14ac:dyDescent="0.25"/>
    <row r="1214" s="67" customFormat="1" x14ac:dyDescent="0.25"/>
    <row r="1215" s="67" customFormat="1" x14ac:dyDescent="0.25"/>
    <row r="1216" s="67" customFormat="1" x14ac:dyDescent="0.25"/>
    <row r="1217" s="67" customFormat="1" x14ac:dyDescent="0.25"/>
    <row r="1218" s="67" customFormat="1" x14ac:dyDescent="0.25"/>
    <row r="1219" s="67" customFormat="1" x14ac:dyDescent="0.25"/>
    <row r="1220" s="67" customFormat="1" x14ac:dyDescent="0.25"/>
    <row r="1221" s="67" customFormat="1" x14ac:dyDescent="0.25"/>
    <row r="1222" s="67" customFormat="1" x14ac:dyDescent="0.25"/>
    <row r="1223" s="67" customFormat="1" x14ac:dyDescent="0.25"/>
    <row r="1224" s="67" customFormat="1" x14ac:dyDescent="0.25"/>
    <row r="1225" s="67" customFormat="1" x14ac:dyDescent="0.25"/>
    <row r="1226" s="67" customFormat="1" x14ac:dyDescent="0.25"/>
    <row r="1227" s="67" customFormat="1" x14ac:dyDescent="0.25"/>
    <row r="1228" s="67" customFormat="1" x14ac:dyDescent="0.25"/>
    <row r="1229" s="67" customFormat="1" x14ac:dyDescent="0.25"/>
    <row r="1230" s="67" customFormat="1" x14ac:dyDescent="0.25"/>
    <row r="1231" s="67" customFormat="1" x14ac:dyDescent="0.25"/>
    <row r="1232" s="67" customFormat="1" x14ac:dyDescent="0.25"/>
    <row r="1233" s="67" customFormat="1" x14ac:dyDescent="0.25"/>
    <row r="1234" s="67" customFormat="1" x14ac:dyDescent="0.25"/>
    <row r="1235" s="67" customFormat="1" x14ac:dyDescent="0.25"/>
    <row r="1236" s="67" customFormat="1" x14ac:dyDescent="0.25"/>
    <row r="1237" s="67" customFormat="1" x14ac:dyDescent="0.25"/>
    <row r="1238" s="67" customFormat="1" x14ac:dyDescent="0.25"/>
    <row r="1239" s="67" customFormat="1" x14ac:dyDescent="0.25"/>
    <row r="1240" s="67" customFormat="1" x14ac:dyDescent="0.25"/>
    <row r="1241" s="67" customFormat="1" x14ac:dyDescent="0.25"/>
    <row r="1242" s="67" customFormat="1" x14ac:dyDescent="0.25"/>
    <row r="1243" s="67" customFormat="1" x14ac:dyDescent="0.25"/>
    <row r="1244" s="67" customFormat="1" x14ac:dyDescent="0.25"/>
    <row r="1245" s="67" customFormat="1" x14ac:dyDescent="0.25"/>
    <row r="1246" s="67" customFormat="1" x14ac:dyDescent="0.25"/>
    <row r="1247" s="67" customFormat="1" x14ac:dyDescent="0.25"/>
    <row r="1248" s="67" customFormat="1" x14ac:dyDescent="0.25"/>
    <row r="1249" s="67" customFormat="1" x14ac:dyDescent="0.25"/>
    <row r="1250" s="67" customFormat="1" x14ac:dyDescent="0.25"/>
    <row r="1251" s="67" customFormat="1" x14ac:dyDescent="0.25"/>
    <row r="1252" s="67" customFormat="1" x14ac:dyDescent="0.25"/>
    <row r="1253" s="67" customFormat="1" x14ac:dyDescent="0.25"/>
    <row r="1254" s="67" customFormat="1" x14ac:dyDescent="0.25"/>
    <row r="1255" s="67" customFormat="1" x14ac:dyDescent="0.25"/>
    <row r="1256" s="67" customFormat="1" x14ac:dyDescent="0.25"/>
    <row r="1257" s="67" customFormat="1" x14ac:dyDescent="0.25"/>
    <row r="1258" s="67" customFormat="1" x14ac:dyDescent="0.25"/>
    <row r="1259" s="67" customFormat="1" x14ac:dyDescent="0.25"/>
    <row r="1260" s="67" customFormat="1" x14ac:dyDescent="0.25"/>
    <row r="1261" s="67" customFormat="1" x14ac:dyDescent="0.25"/>
    <row r="1262" s="67" customFormat="1" x14ac:dyDescent="0.25"/>
    <row r="1263" s="67" customFormat="1" x14ac:dyDescent="0.25"/>
    <row r="1264" s="67" customFormat="1" x14ac:dyDescent="0.25"/>
    <row r="1265" s="67" customFormat="1" x14ac:dyDescent="0.25"/>
    <row r="1266" s="67" customFormat="1" x14ac:dyDescent="0.25"/>
    <row r="1267" s="67" customFormat="1" x14ac:dyDescent="0.25"/>
    <row r="1268" s="67" customFormat="1" x14ac:dyDescent="0.25"/>
    <row r="1269" s="67" customFormat="1" x14ac:dyDescent="0.25"/>
    <row r="1270" s="67" customFormat="1" x14ac:dyDescent="0.25"/>
    <row r="1271" s="67" customFormat="1" x14ac:dyDescent="0.25"/>
    <row r="1272" s="67" customFormat="1" x14ac:dyDescent="0.25"/>
    <row r="1273" s="67" customFormat="1" x14ac:dyDescent="0.25"/>
    <row r="1274" s="67" customFormat="1" x14ac:dyDescent="0.25"/>
    <row r="1275" s="67" customFormat="1" x14ac:dyDescent="0.25"/>
    <row r="1276" s="67" customFormat="1" x14ac:dyDescent="0.25"/>
    <row r="1277" s="67" customFormat="1" x14ac:dyDescent="0.25"/>
    <row r="1278" s="67" customFormat="1" x14ac:dyDescent="0.25"/>
    <row r="1279" s="67" customFormat="1" x14ac:dyDescent="0.25"/>
    <row r="1280" s="67" customFormat="1" x14ac:dyDescent="0.25"/>
    <row r="1281" s="67" customFormat="1" x14ac:dyDescent="0.25"/>
    <row r="1282" s="67" customFormat="1" x14ac:dyDescent="0.25"/>
    <row r="1283" s="67" customFormat="1" x14ac:dyDescent="0.25"/>
    <row r="1284" s="67" customFormat="1" x14ac:dyDescent="0.25"/>
    <row r="1285" s="67" customFormat="1" x14ac:dyDescent="0.25"/>
    <row r="1286" s="67" customFormat="1" x14ac:dyDescent="0.25"/>
    <row r="1287" s="67" customFormat="1" x14ac:dyDescent="0.25"/>
    <row r="1288" s="67" customFormat="1" x14ac:dyDescent="0.25"/>
    <row r="1289" s="67" customFormat="1" x14ac:dyDescent="0.25"/>
    <row r="1290" s="67" customFormat="1" x14ac:dyDescent="0.25"/>
    <row r="1291" s="67" customFormat="1" x14ac:dyDescent="0.25"/>
    <row r="1292" s="67" customFormat="1" x14ac:dyDescent="0.25"/>
    <row r="1293" s="67" customFormat="1" x14ac:dyDescent="0.25"/>
    <row r="1294" s="67" customFormat="1" x14ac:dyDescent="0.25"/>
    <row r="1295" s="67" customFormat="1" x14ac:dyDescent="0.25"/>
    <row r="1296" s="67" customFormat="1" x14ac:dyDescent="0.25"/>
    <row r="1297" s="67" customFormat="1" x14ac:dyDescent="0.25"/>
    <row r="1298" s="67" customFormat="1" x14ac:dyDescent="0.25"/>
    <row r="1299" s="67" customFormat="1" x14ac:dyDescent="0.25"/>
    <row r="1300" s="67" customFormat="1" x14ac:dyDescent="0.25"/>
    <row r="1301" s="67" customFormat="1" x14ac:dyDescent="0.25"/>
    <row r="1302" s="67" customFormat="1" x14ac:dyDescent="0.25"/>
    <row r="1303" s="67" customFormat="1" x14ac:dyDescent="0.25"/>
    <row r="1304" s="67" customFormat="1" x14ac:dyDescent="0.25"/>
    <row r="1305" s="67" customFormat="1" x14ac:dyDescent="0.25"/>
    <row r="1306" s="67" customFormat="1" x14ac:dyDescent="0.25"/>
    <row r="1307" s="67" customFormat="1" x14ac:dyDescent="0.25"/>
    <row r="1308" s="67" customFormat="1" x14ac:dyDescent="0.25"/>
    <row r="1309" s="67" customFormat="1" x14ac:dyDescent="0.25"/>
    <row r="1310" s="67" customFormat="1" x14ac:dyDescent="0.25"/>
    <row r="1311" s="67" customFormat="1" x14ac:dyDescent="0.25"/>
    <row r="1312" s="67" customFormat="1" x14ac:dyDescent="0.25"/>
    <row r="1313" s="67" customFormat="1" x14ac:dyDescent="0.25"/>
    <row r="1314" s="67" customFormat="1" x14ac:dyDescent="0.25"/>
    <row r="1315" s="67" customFormat="1" x14ac:dyDescent="0.25"/>
    <row r="1316" s="67" customFormat="1" x14ac:dyDescent="0.25"/>
    <row r="1317" s="67" customFormat="1" x14ac:dyDescent="0.25"/>
    <row r="1318" s="67" customFormat="1" x14ac:dyDescent="0.25"/>
    <row r="1319" s="67" customFormat="1" x14ac:dyDescent="0.25"/>
    <row r="1320" s="67" customFormat="1" x14ac:dyDescent="0.25"/>
    <row r="1321" s="67" customFormat="1" x14ac:dyDescent="0.25"/>
    <row r="1322" s="67" customFormat="1" x14ac:dyDescent="0.25"/>
    <row r="1323" s="67" customFormat="1" x14ac:dyDescent="0.25"/>
    <row r="1324" s="67" customFormat="1" x14ac:dyDescent="0.25"/>
    <row r="1325" s="67" customFormat="1" x14ac:dyDescent="0.25"/>
    <row r="1326" s="67" customFormat="1" x14ac:dyDescent="0.25"/>
    <row r="1327" s="67" customFormat="1" x14ac:dyDescent="0.25"/>
    <row r="1328" s="67" customFormat="1" x14ac:dyDescent="0.25"/>
    <row r="1329" s="67" customFormat="1" x14ac:dyDescent="0.25"/>
    <row r="1330" s="67" customFormat="1" x14ac:dyDescent="0.25"/>
    <row r="1331" s="67" customFormat="1" x14ac:dyDescent="0.25"/>
    <row r="1332" s="67" customFormat="1" x14ac:dyDescent="0.25"/>
    <row r="1333" s="67" customFormat="1" x14ac:dyDescent="0.25"/>
    <row r="1334" s="67" customFormat="1" x14ac:dyDescent="0.25"/>
    <row r="1335" s="67" customFormat="1" x14ac:dyDescent="0.25"/>
    <row r="1336" s="67" customFormat="1" x14ac:dyDescent="0.25"/>
    <row r="1337" s="67" customFormat="1" x14ac:dyDescent="0.25"/>
    <row r="1338" s="67" customFormat="1" x14ac:dyDescent="0.25"/>
    <row r="1339" s="67" customFormat="1" x14ac:dyDescent="0.25"/>
    <row r="1340" s="67" customFormat="1" x14ac:dyDescent="0.25"/>
    <row r="1341" s="67" customFormat="1" x14ac:dyDescent="0.25"/>
    <row r="1342" s="67" customFormat="1" x14ac:dyDescent="0.25"/>
    <row r="1343" s="67" customFormat="1" x14ac:dyDescent="0.25"/>
    <row r="1344" s="67" customFormat="1" x14ac:dyDescent="0.25"/>
    <row r="1345" s="67" customFormat="1" x14ac:dyDescent="0.25"/>
    <row r="1346" s="67" customFormat="1" x14ac:dyDescent="0.25"/>
    <row r="1347" s="67" customFormat="1" x14ac:dyDescent="0.25"/>
    <row r="1348" s="67" customFormat="1" x14ac:dyDescent="0.25"/>
    <row r="1349" s="67" customFormat="1" x14ac:dyDescent="0.25"/>
    <row r="1350" s="67" customFormat="1" x14ac:dyDescent="0.25"/>
    <row r="1351" s="67" customFormat="1" x14ac:dyDescent="0.25"/>
    <row r="1352" s="67" customFormat="1" x14ac:dyDescent="0.25"/>
    <row r="1353" s="67" customFormat="1" x14ac:dyDescent="0.25"/>
    <row r="1354" s="67" customFormat="1" x14ac:dyDescent="0.25"/>
    <row r="1355" s="67" customFormat="1" x14ac:dyDescent="0.25"/>
    <row r="1356" s="67" customFormat="1" x14ac:dyDescent="0.25"/>
    <row r="1357" s="67" customFormat="1" x14ac:dyDescent="0.25"/>
    <row r="1358" s="67" customFormat="1" x14ac:dyDescent="0.25"/>
    <row r="1359" s="67" customFormat="1" x14ac:dyDescent="0.25"/>
    <row r="1360" s="67" customFormat="1" x14ac:dyDescent="0.25"/>
    <row r="1361" s="67" customFormat="1" x14ac:dyDescent="0.25"/>
    <row r="1362" s="67" customFormat="1" x14ac:dyDescent="0.25"/>
    <row r="1363" s="67" customFormat="1" x14ac:dyDescent="0.25"/>
    <row r="1364" s="67" customFormat="1" x14ac:dyDescent="0.25"/>
    <row r="1365" s="67" customFormat="1" x14ac:dyDescent="0.25"/>
    <row r="1366" s="67" customFormat="1" x14ac:dyDescent="0.25"/>
    <row r="1367" s="67" customFormat="1" x14ac:dyDescent="0.25"/>
    <row r="1368" s="67" customFormat="1" x14ac:dyDescent="0.25"/>
    <row r="1369" s="67" customFormat="1" x14ac:dyDescent="0.25"/>
    <row r="1370" s="67" customFormat="1" x14ac:dyDescent="0.25"/>
    <row r="1371" s="67" customFormat="1" x14ac:dyDescent="0.25"/>
    <row r="1372" s="67" customFormat="1" x14ac:dyDescent="0.25"/>
    <row r="1373" s="67" customFormat="1" x14ac:dyDescent="0.25"/>
    <row r="1374" s="67" customFormat="1" x14ac:dyDescent="0.25"/>
    <row r="1375" s="67" customFormat="1" x14ac:dyDescent="0.25"/>
    <row r="1376" s="67" customFormat="1" x14ac:dyDescent="0.25"/>
    <row r="1377" s="67" customFormat="1" x14ac:dyDescent="0.25"/>
    <row r="1378" s="67" customFormat="1" x14ac:dyDescent="0.25"/>
    <row r="1379" s="67" customFormat="1" x14ac:dyDescent="0.25"/>
    <row r="1380" s="67" customFormat="1" x14ac:dyDescent="0.25"/>
    <row r="1381" s="67" customFormat="1" x14ac:dyDescent="0.25"/>
    <row r="1382" s="67" customFormat="1" x14ac:dyDescent="0.25"/>
    <row r="1383" s="67" customFormat="1" x14ac:dyDescent="0.25"/>
    <row r="1384" s="67" customFormat="1" x14ac:dyDescent="0.25"/>
    <row r="1385" s="67" customFormat="1" x14ac:dyDescent="0.25"/>
    <row r="1386" s="67" customFormat="1" x14ac:dyDescent="0.25"/>
    <row r="1387" s="67" customFormat="1" x14ac:dyDescent="0.25"/>
    <row r="1388" s="67" customFormat="1" x14ac:dyDescent="0.25"/>
    <row r="1389" s="67" customFormat="1" x14ac:dyDescent="0.25"/>
    <row r="1390" s="67" customFormat="1" x14ac:dyDescent="0.25"/>
    <row r="1391" s="67" customFormat="1" x14ac:dyDescent="0.25"/>
    <row r="1392" s="67" customFormat="1" x14ac:dyDescent="0.25"/>
    <row r="1393" s="67" customFormat="1" x14ac:dyDescent="0.25"/>
    <row r="1394" s="67" customFormat="1" x14ac:dyDescent="0.25"/>
    <row r="1395" s="67" customFormat="1" x14ac:dyDescent="0.25"/>
    <row r="1396" s="67" customFormat="1" x14ac:dyDescent="0.25"/>
    <row r="1397" s="67" customFormat="1" x14ac:dyDescent="0.25"/>
    <row r="1398" s="67" customFormat="1" x14ac:dyDescent="0.25"/>
    <row r="1399" s="67" customFormat="1" x14ac:dyDescent="0.25"/>
    <row r="1400" s="67" customFormat="1" x14ac:dyDescent="0.25"/>
    <row r="1401" s="67" customFormat="1" x14ac:dyDescent="0.25"/>
    <row r="1402" s="67" customFormat="1" x14ac:dyDescent="0.25"/>
    <row r="1403" s="67" customFormat="1" x14ac:dyDescent="0.25"/>
    <row r="1404" s="67" customFormat="1" x14ac:dyDescent="0.25"/>
    <row r="1405" s="67" customFormat="1" x14ac:dyDescent="0.25"/>
    <row r="1406" s="67" customFormat="1" x14ac:dyDescent="0.25"/>
    <row r="1407" s="67" customFormat="1" x14ac:dyDescent="0.25"/>
    <row r="1408" s="67" customFormat="1" x14ac:dyDescent="0.25"/>
    <row r="1409" s="67" customFormat="1" x14ac:dyDescent="0.25"/>
    <row r="1410" s="67" customFormat="1" x14ac:dyDescent="0.25"/>
    <row r="1411" s="67" customFormat="1" x14ac:dyDescent="0.25"/>
    <row r="1412" s="67" customFormat="1" x14ac:dyDescent="0.25"/>
    <row r="1413" s="67" customFormat="1" x14ac:dyDescent="0.25"/>
    <row r="1414" s="67" customFormat="1" x14ac:dyDescent="0.25"/>
    <row r="1415" s="67" customFormat="1" x14ac:dyDescent="0.25"/>
    <row r="1416" s="67" customFormat="1" x14ac:dyDescent="0.25"/>
    <row r="1417" s="67" customFormat="1" x14ac:dyDescent="0.25"/>
    <row r="1418" s="67" customFormat="1" x14ac:dyDescent="0.25"/>
    <row r="1419" s="67" customFormat="1" x14ac:dyDescent="0.25"/>
    <row r="1420" s="67" customFormat="1" x14ac:dyDescent="0.25"/>
    <row r="1421" s="67" customFormat="1" x14ac:dyDescent="0.25"/>
    <row r="1422" s="67" customFormat="1" x14ac:dyDescent="0.25"/>
    <row r="1423" s="67" customFormat="1" x14ac:dyDescent="0.25"/>
    <row r="1424" s="67" customFormat="1" x14ac:dyDescent="0.25"/>
    <row r="1425" s="67" customFormat="1" x14ac:dyDescent="0.25"/>
    <row r="1426" s="67" customFormat="1" x14ac:dyDescent="0.25"/>
    <row r="1427" s="67" customFormat="1" x14ac:dyDescent="0.25"/>
    <row r="1428" s="67" customFormat="1" x14ac:dyDescent="0.25"/>
    <row r="1429" s="67" customFormat="1" x14ac:dyDescent="0.25"/>
    <row r="1430" s="67" customFormat="1" x14ac:dyDescent="0.25"/>
    <row r="1431" s="67" customFormat="1" x14ac:dyDescent="0.25"/>
    <row r="1432" s="67" customFormat="1" x14ac:dyDescent="0.25"/>
    <row r="1433" s="67" customFormat="1" x14ac:dyDescent="0.25"/>
    <row r="1434" s="67" customFormat="1" x14ac:dyDescent="0.25"/>
    <row r="1435" s="67" customFormat="1" x14ac:dyDescent="0.25"/>
    <row r="1436" s="67" customFormat="1" x14ac:dyDescent="0.25"/>
    <row r="1437" s="67" customFormat="1" x14ac:dyDescent="0.25"/>
    <row r="1438" s="67" customFormat="1" x14ac:dyDescent="0.25"/>
    <row r="1439" s="67" customFormat="1" x14ac:dyDescent="0.25"/>
    <row r="1440" s="67" customFormat="1" x14ac:dyDescent="0.25"/>
    <row r="1441" s="67" customFormat="1" x14ac:dyDescent="0.25"/>
    <row r="1442" s="67" customFormat="1" x14ac:dyDescent="0.25"/>
    <row r="1443" s="67" customFormat="1" x14ac:dyDescent="0.25"/>
    <row r="1444" s="67" customFormat="1" x14ac:dyDescent="0.25"/>
    <row r="1445" s="67" customFormat="1" x14ac:dyDescent="0.25"/>
    <row r="1446" s="67" customFormat="1" x14ac:dyDescent="0.25"/>
    <row r="1447" s="67" customFormat="1" x14ac:dyDescent="0.25"/>
    <row r="1448" s="67" customFormat="1" x14ac:dyDescent="0.25"/>
    <row r="1449" s="67" customFormat="1" x14ac:dyDescent="0.25"/>
    <row r="1450" s="67" customFormat="1" x14ac:dyDescent="0.25"/>
    <row r="1451" s="67" customFormat="1" x14ac:dyDescent="0.25"/>
    <row r="1452" s="67" customFormat="1" x14ac:dyDescent="0.25"/>
    <row r="1453" s="67" customFormat="1" x14ac:dyDescent="0.25"/>
    <row r="1454" s="67" customFormat="1" x14ac:dyDescent="0.25"/>
    <row r="1455" s="67" customFormat="1" x14ac:dyDescent="0.25"/>
    <row r="1456" s="67" customFormat="1" x14ac:dyDescent="0.25"/>
    <row r="1457" s="67" customFormat="1" x14ac:dyDescent="0.25"/>
    <row r="1458" s="67" customFormat="1" x14ac:dyDescent="0.25"/>
    <row r="1459" s="67" customFormat="1" x14ac:dyDescent="0.25"/>
    <row r="1460" s="67" customFormat="1" x14ac:dyDescent="0.25"/>
    <row r="1461" s="67" customFormat="1" x14ac:dyDescent="0.25"/>
    <row r="1462" s="67" customFormat="1" x14ac:dyDescent="0.25"/>
    <row r="1463" s="67" customFormat="1" x14ac:dyDescent="0.25"/>
    <row r="1464" s="67" customFormat="1" x14ac:dyDescent="0.25"/>
    <row r="1465" s="67" customFormat="1" x14ac:dyDescent="0.25"/>
    <row r="1466" s="67" customFormat="1" x14ac:dyDescent="0.25"/>
    <row r="1467" s="67" customFormat="1" x14ac:dyDescent="0.25"/>
    <row r="1468" s="67" customFormat="1" x14ac:dyDescent="0.25"/>
    <row r="1469" s="67" customFormat="1" x14ac:dyDescent="0.25"/>
    <row r="1470" s="67" customFormat="1" x14ac:dyDescent="0.25"/>
    <row r="1471" s="67" customFormat="1" x14ac:dyDescent="0.25"/>
    <row r="1472" s="67" customFormat="1" x14ac:dyDescent="0.25"/>
    <row r="1473" s="67" customFormat="1" x14ac:dyDescent="0.25"/>
    <row r="1474" s="67" customFormat="1" x14ac:dyDescent="0.25"/>
    <row r="1475" s="67" customFormat="1" x14ac:dyDescent="0.25"/>
    <row r="1476" s="67" customFormat="1" x14ac:dyDescent="0.25"/>
    <row r="1477" s="67" customFormat="1" x14ac:dyDescent="0.25"/>
    <row r="1478" s="67" customFormat="1" x14ac:dyDescent="0.25"/>
    <row r="1479" s="67" customFormat="1" x14ac:dyDescent="0.25"/>
    <row r="1480" s="67" customFormat="1" x14ac:dyDescent="0.25"/>
    <row r="1481" s="67" customFormat="1" x14ac:dyDescent="0.25"/>
    <row r="1482" s="67" customFormat="1" x14ac:dyDescent="0.25"/>
    <row r="1483" s="67" customFormat="1" x14ac:dyDescent="0.25"/>
    <row r="1484" s="67" customFormat="1" x14ac:dyDescent="0.25"/>
    <row r="1485" s="67" customFormat="1" x14ac:dyDescent="0.25"/>
    <row r="1486" s="67" customFormat="1" x14ac:dyDescent="0.25"/>
    <row r="1487" s="67" customFormat="1" x14ac:dyDescent="0.25"/>
    <row r="1488" s="67" customFormat="1" x14ac:dyDescent="0.25"/>
    <row r="1489" s="67" customFormat="1" x14ac:dyDescent="0.25"/>
    <row r="1490" s="67" customFormat="1" x14ac:dyDescent="0.25"/>
    <row r="1491" s="67" customFormat="1" x14ac:dyDescent="0.25"/>
    <row r="1492" s="67" customFormat="1" x14ac:dyDescent="0.25"/>
    <row r="1493" s="67" customFormat="1" x14ac:dyDescent="0.25"/>
    <row r="1494" s="67" customFormat="1" x14ac:dyDescent="0.25"/>
    <row r="1495" s="67" customFormat="1" x14ac:dyDescent="0.25"/>
    <row r="1496" s="67" customFormat="1" x14ac:dyDescent="0.25"/>
    <row r="1497" s="67" customFormat="1" x14ac:dyDescent="0.25"/>
    <row r="1498" s="67" customFormat="1" x14ac:dyDescent="0.25"/>
    <row r="1499" s="67" customFormat="1" x14ac:dyDescent="0.25"/>
    <row r="1500" s="67" customFormat="1" x14ac:dyDescent="0.25"/>
    <row r="1501" s="67" customFormat="1" x14ac:dyDescent="0.25"/>
    <row r="1502" s="67" customFormat="1" x14ac:dyDescent="0.25"/>
    <row r="1503" s="67" customFormat="1" x14ac:dyDescent="0.25"/>
    <row r="1504" s="67" customFormat="1" x14ac:dyDescent="0.25"/>
    <row r="1505" s="67" customFormat="1" x14ac:dyDescent="0.25"/>
    <row r="1506" s="67" customFormat="1" x14ac:dyDescent="0.25"/>
    <row r="1507" s="67" customFormat="1" x14ac:dyDescent="0.25"/>
    <row r="1508" s="67" customFormat="1" x14ac:dyDescent="0.25"/>
    <row r="1509" s="67" customFormat="1" x14ac:dyDescent="0.25"/>
    <row r="1510" s="67" customFormat="1" x14ac:dyDescent="0.25"/>
    <row r="1511" s="67" customFormat="1" x14ac:dyDescent="0.25"/>
    <row r="1512" s="67" customFormat="1" x14ac:dyDescent="0.25"/>
    <row r="1513" s="67" customFormat="1" x14ac:dyDescent="0.25"/>
    <row r="1514" s="67" customFormat="1" x14ac:dyDescent="0.25"/>
    <row r="1515" s="67" customFormat="1" x14ac:dyDescent="0.25"/>
    <row r="1516" s="67" customFormat="1" x14ac:dyDescent="0.25"/>
    <row r="1517" s="67" customFormat="1" x14ac:dyDescent="0.25"/>
    <row r="1518" s="67" customFormat="1" x14ac:dyDescent="0.25"/>
    <row r="1519" s="67" customFormat="1" x14ac:dyDescent="0.25"/>
    <row r="1520" s="67" customFormat="1" x14ac:dyDescent="0.25"/>
    <row r="1521" s="67" customFormat="1" x14ac:dyDescent="0.25"/>
    <row r="1522" s="67" customFormat="1" x14ac:dyDescent="0.25"/>
    <row r="1523" s="67" customFormat="1" x14ac:dyDescent="0.25"/>
    <row r="1524" s="67" customFormat="1" x14ac:dyDescent="0.25"/>
    <row r="1525" s="67" customFormat="1" x14ac:dyDescent="0.25"/>
    <row r="1526" s="67" customFormat="1" x14ac:dyDescent="0.25"/>
    <row r="1527" s="67" customFormat="1" x14ac:dyDescent="0.25"/>
    <row r="1528" s="67" customFormat="1" x14ac:dyDescent="0.25"/>
    <row r="1529" s="67" customFormat="1" x14ac:dyDescent="0.25"/>
    <row r="1530" s="67" customFormat="1" x14ac:dyDescent="0.25"/>
    <row r="1531" s="67" customFormat="1" x14ac:dyDescent="0.25"/>
    <row r="1532" s="67" customFormat="1" x14ac:dyDescent="0.25"/>
    <row r="1533" s="67" customFormat="1" x14ac:dyDescent="0.25"/>
    <row r="1534" s="67" customFormat="1" x14ac:dyDescent="0.25"/>
    <row r="1535" s="67" customFormat="1" x14ac:dyDescent="0.25"/>
    <row r="1536" s="67" customFormat="1" x14ac:dyDescent="0.25"/>
    <row r="1537" s="67" customFormat="1" x14ac:dyDescent="0.25"/>
    <row r="1538" s="67" customFormat="1" x14ac:dyDescent="0.25"/>
    <row r="1539" s="67" customFormat="1" x14ac:dyDescent="0.25"/>
    <row r="1540" s="67" customFormat="1" x14ac:dyDescent="0.25"/>
    <row r="1541" s="67" customFormat="1" x14ac:dyDescent="0.25"/>
    <row r="1542" s="67" customFormat="1" x14ac:dyDescent="0.25"/>
    <row r="1543" s="67" customFormat="1" x14ac:dyDescent="0.25"/>
    <row r="1544" s="67" customFormat="1" x14ac:dyDescent="0.25"/>
    <row r="1545" s="67" customFormat="1" x14ac:dyDescent="0.25"/>
    <row r="1546" s="67" customFormat="1" x14ac:dyDescent="0.25"/>
    <row r="1547" s="67" customFormat="1" x14ac:dyDescent="0.25"/>
    <row r="1548" s="67" customFormat="1" x14ac:dyDescent="0.25"/>
    <row r="1549" s="67" customFormat="1" x14ac:dyDescent="0.25"/>
    <row r="1550" s="67" customFormat="1" x14ac:dyDescent="0.25"/>
    <row r="1551" s="67" customFormat="1" x14ac:dyDescent="0.25"/>
    <row r="1552" s="67" customFormat="1" x14ac:dyDescent="0.25"/>
    <row r="1553" s="67" customFormat="1" x14ac:dyDescent="0.25"/>
    <row r="1554" s="67" customFormat="1" x14ac:dyDescent="0.25"/>
    <row r="1555" s="67" customFormat="1" x14ac:dyDescent="0.25"/>
    <row r="1556" s="67" customFormat="1" x14ac:dyDescent="0.25"/>
    <row r="1557" s="67" customFormat="1" x14ac:dyDescent="0.25"/>
    <row r="1558" s="67" customFormat="1" x14ac:dyDescent="0.25"/>
    <row r="1559" s="67" customFormat="1" x14ac:dyDescent="0.25"/>
    <row r="1560" s="67" customFormat="1" x14ac:dyDescent="0.25"/>
    <row r="1561" s="67" customFormat="1" x14ac:dyDescent="0.25"/>
    <row r="1562" s="67" customFormat="1" x14ac:dyDescent="0.25"/>
    <row r="1563" s="67" customFormat="1" x14ac:dyDescent="0.25"/>
    <row r="1564" s="67" customFormat="1" x14ac:dyDescent="0.25"/>
    <row r="1565" s="67" customFormat="1" x14ac:dyDescent="0.25"/>
    <row r="1566" s="67" customFormat="1" x14ac:dyDescent="0.25"/>
    <row r="1567" s="67" customFormat="1" x14ac:dyDescent="0.25"/>
    <row r="1568" s="67" customFormat="1" x14ac:dyDescent="0.25"/>
    <row r="1569" s="67" customFormat="1" x14ac:dyDescent="0.25"/>
    <row r="1570" s="67" customFormat="1" x14ac:dyDescent="0.25"/>
    <row r="1571" s="67" customFormat="1" x14ac:dyDescent="0.25"/>
    <row r="1572" s="67" customFormat="1" x14ac:dyDescent="0.25"/>
    <row r="1573" s="67" customFormat="1" x14ac:dyDescent="0.25"/>
    <row r="1574" s="67" customFormat="1" x14ac:dyDescent="0.25"/>
    <row r="1575" s="67" customFormat="1" x14ac:dyDescent="0.25"/>
    <row r="1576" s="67" customFormat="1" x14ac:dyDescent="0.25"/>
    <row r="1577" s="67" customFormat="1" x14ac:dyDescent="0.25"/>
    <row r="1578" s="67" customFormat="1" x14ac:dyDescent="0.25"/>
    <row r="1579" s="67" customFormat="1" x14ac:dyDescent="0.25"/>
    <row r="1580" s="67" customFormat="1" x14ac:dyDescent="0.25"/>
    <row r="1581" s="67" customFormat="1" x14ac:dyDescent="0.25"/>
    <row r="1582" s="67" customFormat="1" x14ac:dyDescent="0.25"/>
    <row r="1583" s="67" customFormat="1" x14ac:dyDescent="0.25"/>
    <row r="1584" s="67" customFormat="1" x14ac:dyDescent="0.25"/>
    <row r="1585" s="67" customFormat="1" x14ac:dyDescent="0.25"/>
    <row r="1586" s="67" customFormat="1" x14ac:dyDescent="0.25"/>
    <row r="1587" s="67" customFormat="1" x14ac:dyDescent="0.25"/>
    <row r="1588" s="67" customFormat="1" x14ac:dyDescent="0.25"/>
    <row r="1589" s="67" customFormat="1" x14ac:dyDescent="0.25"/>
    <row r="1590" s="67" customFormat="1" x14ac:dyDescent="0.25"/>
    <row r="1591" s="67" customFormat="1" x14ac:dyDescent="0.25"/>
    <row r="1592" s="67" customFormat="1" x14ac:dyDescent="0.25"/>
    <row r="1593" s="67" customFormat="1" x14ac:dyDescent="0.25"/>
    <row r="1594" s="67" customFormat="1" x14ac:dyDescent="0.25"/>
    <row r="1595" s="67" customFormat="1" x14ac:dyDescent="0.25"/>
    <row r="1596" s="67" customFormat="1" x14ac:dyDescent="0.25"/>
    <row r="1597" s="67" customFormat="1" x14ac:dyDescent="0.25"/>
    <row r="1598" s="67" customFormat="1" x14ac:dyDescent="0.25"/>
    <row r="1599" s="67" customFormat="1" x14ac:dyDescent="0.25"/>
    <row r="1600" s="67" customFormat="1" x14ac:dyDescent="0.25"/>
    <row r="1601" s="67" customFormat="1" x14ac:dyDescent="0.25"/>
    <row r="1602" s="67" customFormat="1" x14ac:dyDescent="0.25"/>
    <row r="1603" s="67" customFormat="1" x14ac:dyDescent="0.25"/>
    <row r="1604" s="67" customFormat="1" x14ac:dyDescent="0.25"/>
    <row r="1605" s="67" customFormat="1" x14ac:dyDescent="0.25"/>
    <row r="1606" s="67" customFormat="1" x14ac:dyDescent="0.25"/>
    <row r="1607" s="67" customFormat="1" x14ac:dyDescent="0.25"/>
    <row r="1608" s="67" customFormat="1" x14ac:dyDescent="0.25"/>
    <row r="1609" s="67" customFormat="1" x14ac:dyDescent="0.25"/>
    <row r="1610" s="67" customFormat="1" x14ac:dyDescent="0.25"/>
    <row r="1611" s="67" customFormat="1" x14ac:dyDescent="0.25"/>
    <row r="1612" s="67" customFormat="1" x14ac:dyDescent="0.25"/>
    <row r="1613" s="67" customFormat="1" x14ac:dyDescent="0.25"/>
    <row r="1614" s="67" customFormat="1" x14ac:dyDescent="0.25"/>
    <row r="1615" s="67" customFormat="1" x14ac:dyDescent="0.25"/>
    <row r="1616" s="67" customFormat="1" x14ac:dyDescent="0.25"/>
    <row r="1617" s="67" customFormat="1" x14ac:dyDescent="0.25"/>
    <row r="1618" s="67" customFormat="1" x14ac:dyDescent="0.25"/>
    <row r="1619" s="67" customFormat="1" x14ac:dyDescent="0.25"/>
    <row r="1620" s="67" customFormat="1" x14ac:dyDescent="0.25"/>
    <row r="1621" s="67" customFormat="1" x14ac:dyDescent="0.25"/>
    <row r="1622" s="67" customFormat="1" x14ac:dyDescent="0.25"/>
    <row r="1623" s="67" customFormat="1" x14ac:dyDescent="0.25"/>
    <row r="1624" s="67" customFormat="1" x14ac:dyDescent="0.25"/>
    <row r="1625" s="67" customFormat="1" x14ac:dyDescent="0.25"/>
    <row r="1626" s="67" customFormat="1" x14ac:dyDescent="0.25"/>
    <row r="1627" s="67" customFormat="1" x14ac:dyDescent="0.25"/>
    <row r="1628" s="67" customFormat="1" x14ac:dyDescent="0.25"/>
    <row r="1629" s="67" customFormat="1" x14ac:dyDescent="0.25"/>
    <row r="1630" s="67" customFormat="1" x14ac:dyDescent="0.25"/>
    <row r="1631" s="67" customFormat="1" x14ac:dyDescent="0.25"/>
    <row r="1632" s="67" customFormat="1" x14ac:dyDescent="0.25"/>
    <row r="1633" s="67" customFormat="1" x14ac:dyDescent="0.25"/>
    <row r="1634" s="67" customFormat="1" x14ac:dyDescent="0.25"/>
    <row r="1635" s="67" customFormat="1" x14ac:dyDescent="0.25"/>
    <row r="1636" s="67" customFormat="1" x14ac:dyDescent="0.25"/>
    <row r="1637" s="67" customFormat="1" x14ac:dyDescent="0.25"/>
    <row r="1638" s="67" customFormat="1" x14ac:dyDescent="0.25"/>
    <row r="1639" s="67" customFormat="1" x14ac:dyDescent="0.25"/>
    <row r="1640" s="67" customFormat="1" x14ac:dyDescent="0.25"/>
    <row r="1641" s="67" customFormat="1" x14ac:dyDescent="0.25"/>
    <row r="1642" s="67" customFormat="1" x14ac:dyDescent="0.25"/>
    <row r="1643" s="67" customFormat="1" x14ac:dyDescent="0.25"/>
    <row r="1644" s="67" customFormat="1" x14ac:dyDescent="0.25"/>
    <row r="1645" s="67" customFormat="1" x14ac:dyDescent="0.25"/>
    <row r="1646" s="67" customFormat="1" x14ac:dyDescent="0.25"/>
    <row r="1647" s="67" customFormat="1" x14ac:dyDescent="0.25"/>
    <row r="1648" s="67" customFormat="1" x14ac:dyDescent="0.25"/>
    <row r="1649" s="67" customFormat="1" x14ac:dyDescent="0.25"/>
    <row r="1650" s="67" customFormat="1" x14ac:dyDescent="0.25"/>
    <row r="1651" s="67" customFormat="1" x14ac:dyDescent="0.25"/>
    <row r="1652" s="67" customFormat="1" x14ac:dyDescent="0.25"/>
    <row r="1653" s="67" customFormat="1" x14ac:dyDescent="0.25"/>
    <row r="1654" s="67" customFormat="1" x14ac:dyDescent="0.25"/>
    <row r="1655" s="67" customFormat="1" x14ac:dyDescent="0.25"/>
    <row r="1656" s="67" customFormat="1" x14ac:dyDescent="0.25"/>
    <row r="1657" s="67" customFormat="1" x14ac:dyDescent="0.25"/>
    <row r="1658" s="67" customFormat="1" x14ac:dyDescent="0.25"/>
    <row r="1659" s="67" customFormat="1" x14ac:dyDescent="0.25"/>
    <row r="1660" s="67" customFormat="1" x14ac:dyDescent="0.25"/>
    <row r="1661" s="67" customFormat="1" x14ac:dyDescent="0.25"/>
    <row r="1662" s="67" customFormat="1" x14ac:dyDescent="0.25"/>
    <row r="1663" s="67" customFormat="1" x14ac:dyDescent="0.25"/>
    <row r="1664" s="67" customFormat="1" x14ac:dyDescent="0.25"/>
    <row r="1665" s="67" customFormat="1" x14ac:dyDescent="0.25"/>
    <row r="1666" s="67" customFormat="1" x14ac:dyDescent="0.25"/>
    <row r="1667" s="67" customFormat="1" x14ac:dyDescent="0.25"/>
    <row r="1668" s="67" customFormat="1" x14ac:dyDescent="0.25"/>
    <row r="1669" s="67" customFormat="1" x14ac:dyDescent="0.25"/>
    <row r="1670" s="67" customFormat="1" x14ac:dyDescent="0.25"/>
    <row r="1671" s="67" customFormat="1" x14ac:dyDescent="0.25"/>
    <row r="1672" s="67" customFormat="1" x14ac:dyDescent="0.25"/>
    <row r="1673" s="67" customFormat="1" x14ac:dyDescent="0.25"/>
    <row r="1674" s="67" customFormat="1" x14ac:dyDescent="0.25"/>
    <row r="1675" s="67" customFormat="1" x14ac:dyDescent="0.25"/>
    <row r="1676" s="67" customFormat="1" x14ac:dyDescent="0.25"/>
    <row r="1677" s="67" customFormat="1" x14ac:dyDescent="0.25"/>
    <row r="1678" s="67" customFormat="1" x14ac:dyDescent="0.25"/>
    <row r="1679" s="67" customFormat="1" x14ac:dyDescent="0.25"/>
    <row r="1680" s="67" customFormat="1" x14ac:dyDescent="0.25"/>
    <row r="1681" s="67" customFormat="1" x14ac:dyDescent="0.25"/>
    <row r="1682" s="67" customFormat="1" x14ac:dyDescent="0.25"/>
    <row r="1683" s="67" customFormat="1" x14ac:dyDescent="0.25"/>
    <row r="1684" s="67" customFormat="1" x14ac:dyDescent="0.25"/>
    <row r="1685" s="67" customFormat="1" x14ac:dyDescent="0.25"/>
    <row r="1686" s="67" customFormat="1" x14ac:dyDescent="0.25"/>
    <row r="1687" s="67" customFormat="1" x14ac:dyDescent="0.25"/>
    <row r="1688" s="67" customFormat="1" x14ac:dyDescent="0.25"/>
    <row r="1689" s="67" customFormat="1" x14ac:dyDescent="0.25"/>
    <row r="1690" s="67" customFormat="1" x14ac:dyDescent="0.25"/>
    <row r="1691" s="67" customFormat="1" x14ac:dyDescent="0.25"/>
    <row r="1692" s="67" customFormat="1" x14ac:dyDescent="0.25"/>
    <row r="1693" s="67" customFormat="1" x14ac:dyDescent="0.25"/>
    <row r="1694" s="67" customFormat="1" x14ac:dyDescent="0.25"/>
    <row r="1695" s="67" customFormat="1" x14ac:dyDescent="0.25"/>
    <row r="1696" s="67" customFormat="1" x14ac:dyDescent="0.25"/>
    <row r="1697" s="67" customFormat="1" x14ac:dyDescent="0.25"/>
    <row r="1698" s="67" customFormat="1" x14ac:dyDescent="0.25"/>
    <row r="1699" s="67" customFormat="1" x14ac:dyDescent="0.25"/>
    <row r="1700" s="67" customFormat="1" x14ac:dyDescent="0.25"/>
    <row r="1701" s="67" customFormat="1" x14ac:dyDescent="0.25"/>
    <row r="1702" s="67" customFormat="1" x14ac:dyDescent="0.25"/>
    <row r="1703" s="67" customFormat="1" x14ac:dyDescent="0.25"/>
    <row r="1704" s="67" customFormat="1" x14ac:dyDescent="0.25"/>
    <row r="1705" s="67" customFormat="1" x14ac:dyDescent="0.25"/>
    <row r="1706" s="67" customFormat="1" x14ac:dyDescent="0.25"/>
    <row r="1707" s="67" customFormat="1" x14ac:dyDescent="0.25"/>
    <row r="1708" s="67" customFormat="1" x14ac:dyDescent="0.25"/>
    <row r="1709" s="67" customFormat="1" x14ac:dyDescent="0.25"/>
    <row r="1710" s="67" customFormat="1" x14ac:dyDescent="0.25"/>
    <row r="1711" s="67" customFormat="1" x14ac:dyDescent="0.25"/>
    <row r="1712" s="67" customFormat="1" x14ac:dyDescent="0.25"/>
    <row r="1713" s="67" customFormat="1" x14ac:dyDescent="0.25"/>
    <row r="1714" s="67" customFormat="1" x14ac:dyDescent="0.25"/>
    <row r="1715" s="67" customFormat="1" x14ac:dyDescent="0.25"/>
    <row r="1716" s="67" customFormat="1" x14ac:dyDescent="0.25"/>
    <row r="1717" s="67" customFormat="1" x14ac:dyDescent="0.25"/>
    <row r="1718" s="67" customFormat="1" x14ac:dyDescent="0.25"/>
    <row r="1719" s="67" customFormat="1" x14ac:dyDescent="0.25"/>
    <row r="1720" s="67" customFormat="1" x14ac:dyDescent="0.25"/>
    <row r="1721" s="67" customFormat="1" x14ac:dyDescent="0.25"/>
    <row r="1722" s="67" customFormat="1" x14ac:dyDescent="0.25"/>
    <row r="1723" s="67" customFormat="1" x14ac:dyDescent="0.25"/>
    <row r="1724" s="67" customFormat="1" x14ac:dyDescent="0.25"/>
    <row r="1725" s="67" customFormat="1" x14ac:dyDescent="0.25"/>
    <row r="1726" s="67" customFormat="1" x14ac:dyDescent="0.25"/>
    <row r="1727" s="67" customFormat="1" x14ac:dyDescent="0.25"/>
    <row r="1728" s="67" customFormat="1" x14ac:dyDescent="0.25"/>
    <row r="1729" s="67" customFormat="1" x14ac:dyDescent="0.25"/>
    <row r="1730" s="67" customFormat="1" x14ac:dyDescent="0.25"/>
    <row r="1731" s="67" customFormat="1" x14ac:dyDescent="0.25"/>
    <row r="1732" s="67" customFormat="1" x14ac:dyDescent="0.25"/>
    <row r="1733" s="67" customFormat="1" x14ac:dyDescent="0.25"/>
    <row r="1734" s="67" customFormat="1" x14ac:dyDescent="0.25"/>
    <row r="1735" s="67" customFormat="1" x14ac:dyDescent="0.25"/>
    <row r="1736" s="67" customFormat="1" x14ac:dyDescent="0.25"/>
    <row r="1737" s="67" customFormat="1" x14ac:dyDescent="0.25"/>
    <row r="1738" s="67" customFormat="1" x14ac:dyDescent="0.25"/>
    <row r="1739" s="67" customFormat="1" x14ac:dyDescent="0.25"/>
    <row r="1740" s="67" customFormat="1" x14ac:dyDescent="0.25"/>
    <row r="1741" s="67" customFormat="1" x14ac:dyDescent="0.25"/>
    <row r="1742" s="67" customFormat="1" x14ac:dyDescent="0.25"/>
    <row r="1743" s="67" customFormat="1" x14ac:dyDescent="0.25"/>
    <row r="1744" s="67" customFormat="1" x14ac:dyDescent="0.25"/>
    <row r="1745" s="67" customFormat="1" x14ac:dyDescent="0.25"/>
    <row r="1746" s="67" customFormat="1" x14ac:dyDescent="0.25"/>
    <row r="1747" s="67" customFormat="1" x14ac:dyDescent="0.25"/>
    <row r="1748" s="67" customFormat="1" x14ac:dyDescent="0.25"/>
    <row r="1749" s="67" customFormat="1" x14ac:dyDescent="0.25"/>
    <row r="1750" s="67" customFormat="1" x14ac:dyDescent="0.25"/>
    <row r="1751" s="67" customFormat="1" x14ac:dyDescent="0.25"/>
    <row r="1752" s="67" customFormat="1" x14ac:dyDescent="0.25"/>
    <row r="1753" s="67" customFormat="1" x14ac:dyDescent="0.25"/>
    <row r="1754" s="67" customFormat="1" x14ac:dyDescent="0.25"/>
    <row r="1755" s="67" customFormat="1" x14ac:dyDescent="0.25"/>
    <row r="1756" s="67" customFormat="1" x14ac:dyDescent="0.25"/>
    <row r="1757" s="67" customFormat="1" x14ac:dyDescent="0.25"/>
    <row r="1758" s="67" customFormat="1" x14ac:dyDescent="0.25"/>
    <row r="1759" s="67" customFormat="1" x14ac:dyDescent="0.25"/>
    <row r="1760" s="67" customFormat="1" x14ac:dyDescent="0.25"/>
    <row r="1761" s="67" customFormat="1" x14ac:dyDescent="0.25"/>
    <row r="1762" s="67" customFormat="1" x14ac:dyDescent="0.25"/>
    <row r="1763" s="67" customFormat="1" x14ac:dyDescent="0.25"/>
    <row r="1764" s="67" customFormat="1" x14ac:dyDescent="0.25"/>
    <row r="1765" s="67" customFormat="1" x14ac:dyDescent="0.25"/>
    <row r="1766" s="67" customFormat="1" x14ac:dyDescent="0.25"/>
    <row r="1767" s="67" customFormat="1" x14ac:dyDescent="0.25"/>
    <row r="1768" s="67" customFormat="1" x14ac:dyDescent="0.25"/>
    <row r="1769" s="67" customFormat="1" x14ac:dyDescent="0.25"/>
    <row r="1770" s="67" customFormat="1" x14ac:dyDescent="0.25"/>
    <row r="1771" s="67" customFormat="1" x14ac:dyDescent="0.25"/>
    <row r="1772" s="67" customFormat="1" x14ac:dyDescent="0.25"/>
    <row r="1773" s="67" customFormat="1" x14ac:dyDescent="0.25"/>
    <row r="1774" s="67" customFormat="1" x14ac:dyDescent="0.25"/>
    <row r="1775" s="67" customFormat="1" x14ac:dyDescent="0.25"/>
    <row r="1776" s="67" customFormat="1" x14ac:dyDescent="0.25"/>
    <row r="1777" s="67" customFormat="1" x14ac:dyDescent="0.25"/>
    <row r="1778" s="67" customFormat="1" x14ac:dyDescent="0.25"/>
    <row r="1779" s="67" customFormat="1" x14ac:dyDescent="0.25"/>
    <row r="1780" s="67" customFormat="1" x14ac:dyDescent="0.25"/>
    <row r="1781" s="67" customFormat="1" x14ac:dyDescent="0.25"/>
    <row r="1782" s="67" customFormat="1" x14ac:dyDescent="0.25"/>
    <row r="1783" s="67" customFormat="1" x14ac:dyDescent="0.25"/>
    <row r="1784" s="67" customFormat="1" x14ac:dyDescent="0.25"/>
    <row r="1785" s="67" customFormat="1" x14ac:dyDescent="0.25"/>
    <row r="1786" s="67" customFormat="1" x14ac:dyDescent="0.25"/>
    <row r="1787" s="67" customFormat="1" x14ac:dyDescent="0.25"/>
    <row r="1788" s="67" customFormat="1" x14ac:dyDescent="0.25"/>
    <row r="1789" s="67" customFormat="1" x14ac:dyDescent="0.25"/>
    <row r="1790" s="67" customFormat="1" x14ac:dyDescent="0.25"/>
    <row r="1791" s="67" customFormat="1" x14ac:dyDescent="0.25"/>
    <row r="1792" s="67" customFormat="1" x14ac:dyDescent="0.25"/>
    <row r="1793" s="67" customFormat="1" x14ac:dyDescent="0.25"/>
    <row r="1794" s="67" customFormat="1" x14ac:dyDescent="0.25"/>
    <row r="1795" s="67" customFormat="1" x14ac:dyDescent="0.25"/>
    <row r="1796" s="67" customFormat="1" x14ac:dyDescent="0.25"/>
    <row r="1797" s="67" customFormat="1" x14ac:dyDescent="0.25"/>
    <row r="1798" s="67" customFormat="1" x14ac:dyDescent="0.25"/>
    <row r="1799" s="67" customFormat="1" x14ac:dyDescent="0.25"/>
    <row r="1800" s="67" customFormat="1" x14ac:dyDescent="0.25"/>
    <row r="1801" s="67" customFormat="1" x14ac:dyDescent="0.25"/>
    <row r="1802" s="67" customFormat="1" x14ac:dyDescent="0.25"/>
    <row r="1803" s="67" customFormat="1" x14ac:dyDescent="0.25"/>
    <row r="1804" s="67" customFormat="1" x14ac:dyDescent="0.25"/>
    <row r="1805" s="67" customFormat="1" x14ac:dyDescent="0.25"/>
    <row r="1806" s="67" customFormat="1" x14ac:dyDescent="0.25"/>
    <row r="1807" s="67" customFormat="1" x14ac:dyDescent="0.25"/>
    <row r="1808" s="67" customFormat="1" x14ac:dyDescent="0.25"/>
    <row r="1809" s="67" customFormat="1" x14ac:dyDescent="0.25"/>
    <row r="1810" s="67" customFormat="1" x14ac:dyDescent="0.25"/>
    <row r="1811" s="67" customFormat="1" x14ac:dyDescent="0.25"/>
    <row r="1812" s="67" customFormat="1" x14ac:dyDescent="0.25"/>
    <row r="1813" s="67" customFormat="1" x14ac:dyDescent="0.25"/>
    <row r="1814" s="67" customFormat="1" x14ac:dyDescent="0.25"/>
    <row r="1815" s="67" customFormat="1" x14ac:dyDescent="0.25"/>
    <row r="1816" s="67" customFormat="1" x14ac:dyDescent="0.25"/>
    <row r="1817" s="67" customFormat="1" x14ac:dyDescent="0.25"/>
    <row r="1818" s="67" customFormat="1" x14ac:dyDescent="0.25"/>
    <row r="1819" s="67" customFormat="1" x14ac:dyDescent="0.25"/>
    <row r="1820" s="67" customFormat="1" x14ac:dyDescent="0.25"/>
    <row r="1821" s="67" customFormat="1" x14ac:dyDescent="0.25"/>
    <row r="1822" s="67" customFormat="1" x14ac:dyDescent="0.25"/>
    <row r="1823" s="67" customFormat="1" x14ac:dyDescent="0.25"/>
    <row r="1824" s="67" customFormat="1" x14ac:dyDescent="0.25"/>
    <row r="1825" s="67" customFormat="1" x14ac:dyDescent="0.25"/>
    <row r="1826" s="67" customFormat="1" x14ac:dyDescent="0.25"/>
    <row r="1827" s="67" customFormat="1" x14ac:dyDescent="0.25"/>
    <row r="1828" s="67" customFormat="1" x14ac:dyDescent="0.25"/>
    <row r="1829" s="67" customFormat="1" x14ac:dyDescent="0.25"/>
    <row r="1830" s="67" customFormat="1" x14ac:dyDescent="0.25"/>
    <row r="1831" s="67" customFormat="1" x14ac:dyDescent="0.25"/>
    <row r="1832" s="67" customFormat="1" x14ac:dyDescent="0.25"/>
    <row r="1833" s="67" customFormat="1" x14ac:dyDescent="0.25"/>
    <row r="1834" s="67" customFormat="1" x14ac:dyDescent="0.25"/>
    <row r="1835" s="67" customFormat="1" x14ac:dyDescent="0.25"/>
    <row r="1836" s="67" customFormat="1" x14ac:dyDescent="0.25"/>
    <row r="1837" s="67" customFormat="1" x14ac:dyDescent="0.25"/>
    <row r="1838" s="67" customFormat="1" x14ac:dyDescent="0.25"/>
    <row r="1839" s="67" customFormat="1" x14ac:dyDescent="0.25"/>
    <row r="1840" s="67" customFormat="1" x14ac:dyDescent="0.25"/>
    <row r="1841" s="67" customFormat="1" x14ac:dyDescent="0.25"/>
    <row r="1842" s="67" customFormat="1" x14ac:dyDescent="0.25"/>
    <row r="1843" s="67" customFormat="1" x14ac:dyDescent="0.25"/>
    <row r="1844" s="67" customFormat="1" x14ac:dyDescent="0.25"/>
    <row r="1845" s="67" customFormat="1" x14ac:dyDescent="0.25"/>
    <row r="1846" s="67" customFormat="1" x14ac:dyDescent="0.25"/>
    <row r="1847" s="67" customFormat="1" x14ac:dyDescent="0.25"/>
    <row r="1848" s="67" customFormat="1" x14ac:dyDescent="0.25"/>
  </sheetData>
  <mergeCells count="3">
    <mergeCell ref="A2:E2"/>
    <mergeCell ref="A3:E3"/>
    <mergeCell ref="A1:E1"/>
  </mergeCells>
  <pageMargins left="0.7" right="0.7" top="0.75" bottom="0.75" header="0.3" footer="0.3"/>
  <pageSetup paperSize="9" scale="69" fitToHeight="0" orientation="portrait" r:id="rId1"/>
  <ignoredErrors>
    <ignoredError sqref="E67 E34 C7:E7" formula="1"/>
    <ignoredError sqref="A44 A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</vt:lpstr>
      <vt:lpstr>PLAN PRIHODA</vt:lpstr>
      <vt:lpstr>IZVORI FINANCIRANJA</vt:lpstr>
      <vt:lpstr>PLAN RASHODA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Marincel Borković</dc:creator>
  <cp:lastModifiedBy>Suzana Ulipi</cp:lastModifiedBy>
  <cp:lastPrinted>2023-12-12T17:09:15Z</cp:lastPrinted>
  <dcterms:created xsi:type="dcterms:W3CDTF">2021-12-11T11:52:05Z</dcterms:created>
  <dcterms:modified xsi:type="dcterms:W3CDTF">2023-12-13T11:33:12Z</dcterms:modified>
</cp:coreProperties>
</file>