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okumenti\2023\12_mj\Financijski plan i rebalans za UV\Financijski plan\Za UV NOVO\"/>
    </mc:Choice>
  </mc:AlternateContent>
  <xr:revisionPtr revIDLastSave="0" documentId="13_ncr:1_{0129610D-08B6-40CF-87D2-649E19C6B0C7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Posebni dio FP" sheetId="7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7" l="1"/>
  <c r="E34" i="7" s="1"/>
  <c r="D35" i="7"/>
  <c r="D34" i="7" s="1"/>
  <c r="D20" i="7"/>
  <c r="D19" i="7" s="1"/>
  <c r="D23" i="7" l="1"/>
  <c r="E27" i="7"/>
  <c r="E7" i="7" s="1"/>
  <c r="D27" i="7"/>
  <c r="D7" i="7" s="1"/>
  <c r="C27" i="7"/>
  <c r="C7" i="7" s="1"/>
  <c r="E23" i="7"/>
  <c r="E22" i="7" s="1"/>
  <c r="C23" i="7"/>
  <c r="C33" i="7"/>
  <c r="C32" i="7" s="1"/>
  <c r="C8" i="7" s="1"/>
  <c r="E47" i="7"/>
  <c r="D47" i="7"/>
  <c r="C47" i="7"/>
  <c r="C6" i="7" s="1"/>
  <c r="E45" i="7"/>
  <c r="E44" i="7" s="1"/>
  <c r="D45" i="7"/>
  <c r="D44" i="7" s="1"/>
  <c r="C45" i="7"/>
  <c r="D40" i="7"/>
  <c r="C40" i="7"/>
  <c r="C35" i="7"/>
  <c r="C34" i="7" s="1"/>
  <c r="E20" i="7"/>
  <c r="E19" i="7" s="1"/>
  <c r="C20" i="7"/>
  <c r="C19" i="7" s="1"/>
  <c r="E11" i="7"/>
  <c r="E10" i="7" s="1"/>
  <c r="D11" i="7"/>
  <c r="C11" i="7"/>
  <c r="C10" i="7" s="1"/>
  <c r="C22" i="7" l="1"/>
  <c r="D9" i="7"/>
  <c r="D39" i="7"/>
  <c r="D10" i="7"/>
  <c r="D5" i="7"/>
  <c r="C9" i="7"/>
  <c r="C39" i="7"/>
  <c r="C44" i="7"/>
  <c r="D22" i="7"/>
  <c r="E6" i="7"/>
  <c r="D6" i="7"/>
  <c r="E5" i="7"/>
  <c r="E4" i="7" s="1"/>
  <c r="C5" i="7"/>
  <c r="D4" i="7" l="1"/>
  <c r="C4" i="7"/>
</calcChain>
</file>

<file path=xl/sharedStrings.xml><?xml version="1.0" encoding="utf-8"?>
<sst xmlns="http://schemas.openxmlformats.org/spreadsheetml/2006/main" count="82" uniqueCount="41">
  <si>
    <t>Opći prihodi i primici</t>
  </si>
  <si>
    <t>PRAVOMOĆNE SUDSKE PRESUDE</t>
  </si>
  <si>
    <t>43</t>
  </si>
  <si>
    <t>Ostali prihodi za posebne namjene</t>
  </si>
  <si>
    <t>Ostale pomoći</t>
  </si>
  <si>
    <t>31</t>
  </si>
  <si>
    <t>Vlastiti prihodi</t>
  </si>
  <si>
    <t>Mehanizam za oporavak i otpornost</t>
  </si>
  <si>
    <t>32</t>
  </si>
  <si>
    <t>37</t>
  </si>
  <si>
    <t>42</t>
  </si>
  <si>
    <t>38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</si>
  <si>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</si>
  <si>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</si>
  <si>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</si>
  <si>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</si>
  <si>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</si>
  <si>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</si>
  <si>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</si>
  <si>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Ostali rashodi</t>
  </si>
  <si>
    <t>52</t>
  </si>
  <si>
    <t>Rashodi za nabavu neproizvedene dugotrajne imovine</t>
  </si>
  <si>
    <t>A622017</t>
  </si>
  <si>
    <t>A622131</t>
  </si>
  <si>
    <t>NABAVA INOZEMNIH ZNANSTVENIH ČASOPISA</t>
  </si>
  <si>
    <t>A622134</t>
  </si>
  <si>
    <t>K622116</t>
  </si>
  <si>
    <t>KNJIGE, UMJETNIČKA DJELA I OSTALE IZLOŽBENE VRIJEDNOSTI</t>
  </si>
  <si>
    <t xml:space="preserve">BROJČANA OZNAKA PRORAČUNSKOG KORISNIKA </t>
  </si>
  <si>
    <t xml:space="preserve">NAZIV PRORAČUNSKOG KORISNIKA </t>
  </si>
  <si>
    <t>PLAN 
ZA 2024.</t>
  </si>
  <si>
    <t>PROJEKCIJA 
ZA 2025.</t>
  </si>
  <si>
    <t>PROJEKCIJA 
ZA 2026.</t>
  </si>
  <si>
    <t>NACIONALNA I SVEUČILIŠNA KNJIŽNICA U ZAGREBU</t>
  </si>
  <si>
    <t>A622145</t>
  </si>
  <si>
    <t>K622147</t>
  </si>
  <si>
    <t>- POSEBNI DIO-</t>
  </si>
  <si>
    <t>PROJEKT E-SVEUČILIŠTA - NPOO (C.3.1.R2-I1)</t>
  </si>
  <si>
    <t xml:space="preserve">ADMINISTRACIJA I UPRAVLJANJE NACIONALNE I SVEUČILIŠNE KNJIŽNICE </t>
  </si>
  <si>
    <t>ADMINISTRACIJA I UPRAVLJANJE NACIONALNE I SVEUČILIŠNE KNJIŽNICE (IZ EVIDENCIJSKIH PRIHODA)</t>
  </si>
  <si>
    <t>FINANCIJSKI PLAN NSK ZA 2024. GODINU I PROJEKCIJE ZA 2025. I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</si>
</sst>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18">
    <xf numFmtId="0" fontId="0" fillId="0" borderId="0" xfId="0"/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49" quotePrefix="1" applyFill="1" applyBorder="1" applyAlignment="1">
      <alignment horizontal="left" vertical="center" indent="7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Border="1">
      <alignment horizontal="right" vertical="center"/>
    </xf>
    <xf numFmtId="0" fontId="12" fillId="0" borderId="3" xfId="49" quotePrefix="1" applyFill="1" applyBorder="1" applyAlignment="1">
      <alignment horizontal="left" vertical="center" indent="9"/>
    </xf>
    <xf numFmtId="0" fontId="12" fillId="27" borderId="3" xfId="49" quotePrefix="1" applyFill="1" applyBorder="1" applyAlignment="1">
      <alignment horizontal="left" vertical="center" indent="5"/>
    </xf>
    <xf numFmtId="0" fontId="12" fillId="27" borderId="3" xfId="49" quotePrefix="1" applyFill="1" applyBorder="1">
      <alignment horizontal="left" vertical="center" indent="1"/>
    </xf>
    <xf numFmtId="3" fontId="12" fillId="27" borderId="3" xfId="50" applyNumberFormat="1" applyFill="1" applyBorder="1">
      <alignment horizontal="right" vertical="center"/>
    </xf>
    <xf numFmtId="0" fontId="12" fillId="27" borderId="3" xfId="49" quotePrefix="1" applyFill="1" applyBorder="1" applyAlignment="1">
      <alignment horizontal="left" vertical="center" indent="7"/>
    </xf>
    <xf numFmtId="0" fontId="12" fillId="27" borderId="3" xfId="49" quotePrefix="1" applyFill="1" applyBorder="1" applyAlignment="1">
      <alignment horizontal="left" vertical="center" wrapText="1" indent="1"/>
    </xf>
    <xf numFmtId="0" fontId="14" fillId="0" borderId="5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3" xfId="6" quotePrefix="1" applyFont="1" applyFill="1" applyBorder="1" applyAlignment="1">
      <alignment horizontal="left" vertical="center" indent="4"/>
    </xf>
    <xf numFmtId="0" fontId="2" fillId="0" borderId="3" xfId="6" quotePrefix="1" applyFont="1" applyFill="1" applyBorder="1" applyAlignment="1">
      <alignment horizontal="left" vertical="center" indent="1"/>
    </xf>
    <xf numFmtId="3" fontId="8" fillId="0" borderId="3" xfId="0" applyNumberFormat="1" applyFont="1" applyBorder="1" applyAlignment="1">
      <alignment horizontal="right" vertical="center" wrapText="1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="160" zoomScaleNormal="160" workbookViewId="0">
      <pane xSplit="2" ySplit="3" topLeftCell="C19" activePane="bottomRight" state="frozen"/>
      <selection pane="topRight" activeCell="C1" sqref="C1"/>
      <selection pane="bottomLeft" activeCell="A3" sqref="A3"/>
      <selection pane="bottomRight" activeCell="I23" sqref="I23"/>
    </sheetView>
  </sheetViews>
  <sheetFormatPr defaultColWidth="9.140625" defaultRowHeight="15" x14ac:dyDescent="0.25"/>
  <cols>
    <col min="1" max="1" width="18.5703125" customWidth="1"/>
    <col min="2" max="2" width="51.42578125" customWidth="1"/>
    <col min="3" max="5" width="13.28515625" customWidth="1"/>
    <col min="7" max="7" width="10.140625" bestFit="1" customWidth="1"/>
  </cols>
  <sheetData>
    <row r="1" spans="1:5" ht="46.5" customHeight="1" x14ac:dyDescent="0.25">
      <c r="A1" s="12" t="s">
        <v>40</v>
      </c>
      <c r="B1" s="12"/>
      <c r="C1" s="12"/>
      <c r="D1" s="12"/>
      <c r="E1" s="12"/>
    </row>
    <row r="2" spans="1:5" ht="21.75" customHeight="1" x14ac:dyDescent="0.25">
      <c r="A2" s="13" t="s">
        <v>36</v>
      </c>
      <c r="B2" s="14"/>
      <c r="C2" s="14"/>
      <c r="D2" s="14"/>
      <c r="E2" s="14"/>
    </row>
    <row r="3" spans="1:5" ht="51" x14ac:dyDescent="0.25">
      <c r="A3" s="1" t="s">
        <v>28</v>
      </c>
      <c r="B3" s="1" t="s">
        <v>29</v>
      </c>
      <c r="C3" s="2" t="s">
        <v>30</v>
      </c>
      <c r="D3" s="2" t="s">
        <v>31</v>
      </c>
      <c r="E3" s="2" t="s">
        <v>32</v>
      </c>
    </row>
    <row r="4" spans="1:5" x14ac:dyDescent="0.25">
      <c r="A4" s="15">
        <v>21836</v>
      </c>
      <c r="B4" s="16" t="s">
        <v>33</v>
      </c>
      <c r="C4" s="17">
        <f>C5+C6+C7+C8+C9</f>
        <v>18196894</v>
      </c>
      <c r="D4" s="17">
        <f>D5+D6+D7+D8+D9</f>
        <v>19026774</v>
      </c>
      <c r="E4" s="17">
        <f>E5+E6+E7</f>
        <v>19285848</v>
      </c>
    </row>
    <row r="5" spans="1:5" x14ac:dyDescent="0.25">
      <c r="A5" s="3">
        <v>11</v>
      </c>
      <c r="B5" s="4" t="s">
        <v>0</v>
      </c>
      <c r="C5" s="5">
        <f>C11+C20+C35+C45</f>
        <v>16560414</v>
      </c>
      <c r="D5" s="5">
        <f>D11+D20+D35+D45</f>
        <v>17649994</v>
      </c>
      <c r="E5" s="5">
        <f>E11+E20+E35+E45</f>
        <v>18641758</v>
      </c>
    </row>
    <row r="6" spans="1:5" x14ac:dyDescent="0.25">
      <c r="A6" s="3">
        <v>31</v>
      </c>
      <c r="B6" s="4" t="s">
        <v>6</v>
      </c>
      <c r="C6" s="5">
        <f>C47+C23</f>
        <v>483280</v>
      </c>
      <c r="D6" s="5">
        <f>D47+D23</f>
        <v>504630</v>
      </c>
      <c r="E6" s="5">
        <f>E47+E23</f>
        <v>490090</v>
      </c>
    </row>
    <row r="7" spans="1:5" x14ac:dyDescent="0.25">
      <c r="A7" s="3">
        <v>43</v>
      </c>
      <c r="B7" s="4" t="s">
        <v>3</v>
      </c>
      <c r="C7" s="5">
        <f>C27</f>
        <v>167500</v>
      </c>
      <c r="D7" s="5">
        <f>D27</f>
        <v>175000</v>
      </c>
      <c r="E7" s="5">
        <f>E27</f>
        <v>154000</v>
      </c>
    </row>
    <row r="8" spans="1:5" x14ac:dyDescent="0.25">
      <c r="A8" s="3">
        <v>52</v>
      </c>
      <c r="B8" s="4" t="s">
        <v>4</v>
      </c>
      <c r="C8" s="5">
        <f>C32</f>
        <v>14703</v>
      </c>
      <c r="D8" s="5">
        <v>0</v>
      </c>
      <c r="E8" s="5">
        <v>0</v>
      </c>
    </row>
    <row r="9" spans="1:5" x14ac:dyDescent="0.25">
      <c r="A9" s="3">
        <v>581</v>
      </c>
      <c r="B9" s="4" t="s">
        <v>7</v>
      </c>
      <c r="C9" s="5">
        <f>C40</f>
        <v>970997</v>
      </c>
      <c r="D9" s="5">
        <f>D40</f>
        <v>697150</v>
      </c>
      <c r="E9" s="5">
        <v>0</v>
      </c>
    </row>
    <row r="10" spans="1:5" ht="22.5" x14ac:dyDescent="0.25">
      <c r="A10" s="7" t="s">
        <v>22</v>
      </c>
      <c r="B10" s="11" t="s">
        <v>38</v>
      </c>
      <c r="C10" s="9">
        <f>C11</f>
        <v>12013815</v>
      </c>
      <c r="D10" s="9">
        <f>D11</f>
        <v>12525400</v>
      </c>
      <c r="E10" s="9">
        <f>E11</f>
        <v>13017104</v>
      </c>
    </row>
    <row r="11" spans="1:5" x14ac:dyDescent="0.25">
      <c r="A11" s="3" t="s">
        <v>12</v>
      </c>
      <c r="B11" s="4" t="s">
        <v>0</v>
      </c>
      <c r="C11" s="5">
        <f>C12+C13+C14+C15+C16+C17+C18</f>
        <v>12013815</v>
      </c>
      <c r="D11" s="5">
        <f>D12+D13+D14+D15+D16+D17+D18</f>
        <v>12525400</v>
      </c>
      <c r="E11" s="5">
        <f>E12+E13+E14+E15+E16+E17+E18</f>
        <v>13017104</v>
      </c>
    </row>
    <row r="12" spans="1:5" x14ac:dyDescent="0.25">
      <c r="A12" s="6" t="s">
        <v>5</v>
      </c>
      <c r="B12" s="4" t="s">
        <v>14</v>
      </c>
      <c r="C12" s="5">
        <v>7666671</v>
      </c>
      <c r="D12" s="5">
        <v>7691489</v>
      </c>
      <c r="E12" s="5">
        <v>7695701</v>
      </c>
    </row>
    <row r="13" spans="1:5" x14ac:dyDescent="0.25">
      <c r="A13" s="6" t="s">
        <v>8</v>
      </c>
      <c r="B13" s="4" t="s">
        <v>13</v>
      </c>
      <c r="C13" s="5">
        <v>3466429</v>
      </c>
      <c r="D13" s="5">
        <v>3560329</v>
      </c>
      <c r="E13" s="5">
        <v>3581825</v>
      </c>
    </row>
    <row r="14" spans="1:5" x14ac:dyDescent="0.25">
      <c r="A14" s="6">
        <v>34</v>
      </c>
      <c r="B14" s="4" t="s">
        <v>15</v>
      </c>
      <c r="C14" s="5">
        <v>11000</v>
      </c>
      <c r="D14" s="5">
        <v>11000</v>
      </c>
      <c r="E14" s="5">
        <v>11000</v>
      </c>
    </row>
    <row r="15" spans="1:5" x14ac:dyDescent="0.25">
      <c r="A15" s="6">
        <v>37</v>
      </c>
      <c r="B15" s="4" t="s">
        <v>16</v>
      </c>
      <c r="C15" s="5">
        <v>12900</v>
      </c>
      <c r="D15" s="5">
        <v>7592</v>
      </c>
      <c r="E15" s="5">
        <v>6265</v>
      </c>
    </row>
    <row r="16" spans="1:5" x14ac:dyDescent="0.25">
      <c r="A16" s="6" t="s">
        <v>11</v>
      </c>
      <c r="B16" s="4" t="s">
        <v>19</v>
      </c>
      <c r="C16" s="5">
        <v>12750</v>
      </c>
      <c r="D16" s="5">
        <v>12750</v>
      </c>
      <c r="E16" s="5">
        <v>12750</v>
      </c>
    </row>
    <row r="17" spans="1:5" x14ac:dyDescent="0.25">
      <c r="A17" s="6">
        <v>42</v>
      </c>
      <c r="B17" s="4" t="s">
        <v>17</v>
      </c>
      <c r="C17" s="5">
        <v>493890</v>
      </c>
      <c r="D17" s="5">
        <v>883740</v>
      </c>
      <c r="E17" s="5">
        <v>1487563</v>
      </c>
    </row>
    <row r="18" spans="1:5" x14ac:dyDescent="0.25">
      <c r="A18" s="6">
        <v>45</v>
      </c>
      <c r="B18" s="4" t="s">
        <v>18</v>
      </c>
      <c r="C18" s="5">
        <v>350175</v>
      </c>
      <c r="D18" s="5">
        <v>358500</v>
      </c>
      <c r="E18" s="5">
        <v>222000</v>
      </c>
    </row>
    <row r="19" spans="1:5" x14ac:dyDescent="0.25">
      <c r="A19" s="7" t="s">
        <v>23</v>
      </c>
      <c r="B19" s="8" t="s">
        <v>24</v>
      </c>
      <c r="C19" s="9">
        <f>C20</f>
        <v>4451699</v>
      </c>
      <c r="D19" s="9">
        <f>D20</f>
        <v>5029694</v>
      </c>
      <c r="E19" s="9">
        <f>E20</f>
        <v>5529754</v>
      </c>
    </row>
    <row r="20" spans="1:5" x14ac:dyDescent="0.25">
      <c r="A20" s="3" t="s">
        <v>12</v>
      </c>
      <c r="B20" s="4" t="s">
        <v>0</v>
      </c>
      <c r="C20" s="5">
        <f>C21</f>
        <v>4451699</v>
      </c>
      <c r="D20" s="5">
        <f t="shared" ref="D20:E20" si="0">D21</f>
        <v>5029694</v>
      </c>
      <c r="E20" s="5">
        <f t="shared" si="0"/>
        <v>5529754</v>
      </c>
    </row>
    <row r="21" spans="1:5" x14ac:dyDescent="0.25">
      <c r="A21" s="6" t="s">
        <v>8</v>
      </c>
      <c r="B21" s="4" t="s">
        <v>13</v>
      </c>
      <c r="C21" s="5">
        <v>4451699</v>
      </c>
      <c r="D21" s="5">
        <v>5029694</v>
      </c>
      <c r="E21" s="5">
        <v>5529754</v>
      </c>
    </row>
    <row r="22" spans="1:5" ht="22.5" x14ac:dyDescent="0.25">
      <c r="A22" s="7" t="s">
        <v>25</v>
      </c>
      <c r="B22" s="11" t="s">
        <v>39</v>
      </c>
      <c r="C22" s="9">
        <f>C23+C27+C32</f>
        <v>656483</v>
      </c>
      <c r="D22" s="9">
        <f>D23+D27+D32</f>
        <v>670330</v>
      </c>
      <c r="E22" s="9">
        <f>E23+E27+E32</f>
        <v>634790</v>
      </c>
    </row>
    <row r="23" spans="1:5" x14ac:dyDescent="0.25">
      <c r="A23" s="3" t="s">
        <v>5</v>
      </c>
      <c r="B23" s="4" t="s">
        <v>6</v>
      </c>
      <c r="C23" s="5">
        <f>C24+C25+C26</f>
        <v>474280</v>
      </c>
      <c r="D23" s="5">
        <f t="shared" ref="D23:E23" si="1">D24+D25+D26</f>
        <v>495330</v>
      </c>
      <c r="E23" s="5">
        <f t="shared" si="1"/>
        <v>480790</v>
      </c>
    </row>
    <row r="24" spans="1:5" x14ac:dyDescent="0.25">
      <c r="A24" s="6" t="s">
        <v>5</v>
      </c>
      <c r="B24" s="4" t="s">
        <v>14</v>
      </c>
      <c r="C24" s="5">
        <v>58000</v>
      </c>
      <c r="D24" s="5">
        <v>59800</v>
      </c>
      <c r="E24" s="5">
        <v>61650</v>
      </c>
    </row>
    <row r="25" spans="1:5" x14ac:dyDescent="0.25">
      <c r="A25" s="6" t="s">
        <v>8</v>
      </c>
      <c r="B25" s="4" t="s">
        <v>13</v>
      </c>
      <c r="C25" s="5">
        <v>376280</v>
      </c>
      <c r="D25" s="5">
        <v>409530</v>
      </c>
      <c r="E25" s="5">
        <v>419140</v>
      </c>
    </row>
    <row r="26" spans="1:5" x14ac:dyDescent="0.25">
      <c r="A26" s="6" t="s">
        <v>10</v>
      </c>
      <c r="B26" s="4" t="s">
        <v>17</v>
      </c>
      <c r="C26" s="5">
        <v>40000</v>
      </c>
      <c r="D26" s="5">
        <v>26000</v>
      </c>
      <c r="E26" s="5">
        <v>0</v>
      </c>
    </row>
    <row r="27" spans="1:5" x14ac:dyDescent="0.25">
      <c r="A27" s="3" t="s">
        <v>2</v>
      </c>
      <c r="B27" s="4" t="s">
        <v>3</v>
      </c>
      <c r="C27" s="5">
        <f>C28+C29+C30+C31</f>
        <v>167500</v>
      </c>
      <c r="D27" s="5">
        <f>D28+D29+D30+D31</f>
        <v>175000</v>
      </c>
      <c r="E27" s="5">
        <f>E28+E29+E30+E31</f>
        <v>154000</v>
      </c>
    </row>
    <row r="28" spans="1:5" x14ac:dyDescent="0.25">
      <c r="A28" s="6" t="s">
        <v>8</v>
      </c>
      <c r="B28" s="4" t="s">
        <v>13</v>
      </c>
      <c r="C28" s="5">
        <v>135000</v>
      </c>
      <c r="D28" s="5">
        <v>142000</v>
      </c>
      <c r="E28" s="5">
        <v>121000</v>
      </c>
    </row>
    <row r="29" spans="1:5" x14ac:dyDescent="0.25">
      <c r="A29" s="6" t="s">
        <v>9</v>
      </c>
      <c r="B29" s="4" t="s">
        <v>16</v>
      </c>
      <c r="C29" s="5">
        <v>5000</v>
      </c>
      <c r="D29" s="5">
        <v>5000</v>
      </c>
      <c r="E29" s="5">
        <v>5000</v>
      </c>
    </row>
    <row r="30" spans="1:5" x14ac:dyDescent="0.25">
      <c r="A30" s="6">
        <v>41</v>
      </c>
      <c r="B30" s="4" t="s">
        <v>21</v>
      </c>
      <c r="C30" s="5">
        <v>4000</v>
      </c>
      <c r="D30" s="5">
        <v>4000</v>
      </c>
      <c r="E30" s="5">
        <v>4000</v>
      </c>
    </row>
    <row r="31" spans="1:5" x14ac:dyDescent="0.25">
      <c r="A31" s="6" t="s">
        <v>10</v>
      </c>
      <c r="B31" s="4" t="s">
        <v>17</v>
      </c>
      <c r="C31" s="5">
        <v>23500</v>
      </c>
      <c r="D31" s="5">
        <v>24000</v>
      </c>
      <c r="E31" s="5">
        <v>24000</v>
      </c>
    </row>
    <row r="32" spans="1:5" x14ac:dyDescent="0.25">
      <c r="A32" s="3" t="s">
        <v>20</v>
      </c>
      <c r="B32" s="4" t="s">
        <v>4</v>
      </c>
      <c r="C32" s="5">
        <f>C33</f>
        <v>14703</v>
      </c>
      <c r="D32" s="5">
        <v>0</v>
      </c>
      <c r="E32" s="5">
        <v>0</v>
      </c>
    </row>
    <row r="33" spans="1:5" x14ac:dyDescent="0.25">
      <c r="A33" s="6" t="s">
        <v>8</v>
      </c>
      <c r="B33" s="4" t="s">
        <v>13</v>
      </c>
      <c r="C33" s="5">
        <f>7468+7235</f>
        <v>14703</v>
      </c>
      <c r="D33" s="5">
        <v>0</v>
      </c>
      <c r="E33" s="5">
        <v>0</v>
      </c>
    </row>
    <row r="34" spans="1:5" x14ac:dyDescent="0.25">
      <c r="A34" s="7" t="s">
        <v>34</v>
      </c>
      <c r="B34" s="8" t="s">
        <v>1</v>
      </c>
      <c r="C34" s="9">
        <f>C35</f>
        <v>55000</v>
      </c>
      <c r="D34" s="9">
        <f>D35</f>
        <v>55000</v>
      </c>
      <c r="E34" s="9">
        <f>E35</f>
        <v>55000</v>
      </c>
    </row>
    <row r="35" spans="1:5" x14ac:dyDescent="0.25">
      <c r="A35" s="3">
        <v>11</v>
      </c>
      <c r="B35" s="4" t="s">
        <v>0</v>
      </c>
      <c r="C35" s="5">
        <f>C36+C37+C38</f>
        <v>55000</v>
      </c>
      <c r="D35" s="5">
        <f>D36</f>
        <v>55000</v>
      </c>
      <c r="E35" s="5">
        <f>E36</f>
        <v>55000</v>
      </c>
    </row>
    <row r="36" spans="1:5" x14ac:dyDescent="0.25">
      <c r="A36" s="6" t="s">
        <v>5</v>
      </c>
      <c r="B36" s="4" t="s">
        <v>14</v>
      </c>
      <c r="C36" s="5">
        <v>55000</v>
      </c>
      <c r="D36" s="5">
        <v>55000</v>
      </c>
      <c r="E36" s="5">
        <v>55000</v>
      </c>
    </row>
    <row r="37" spans="1:5" x14ac:dyDescent="0.25">
      <c r="A37" s="6" t="s">
        <v>8</v>
      </c>
      <c r="B37" s="4" t="s">
        <v>13</v>
      </c>
      <c r="C37" s="5">
        <v>0</v>
      </c>
      <c r="D37" s="5">
        <v>0</v>
      </c>
      <c r="E37" s="5">
        <v>0</v>
      </c>
    </row>
    <row r="38" spans="1:5" x14ac:dyDescent="0.25">
      <c r="A38" s="6">
        <v>34</v>
      </c>
      <c r="B38" s="4" t="s">
        <v>15</v>
      </c>
      <c r="C38" s="5">
        <v>0</v>
      </c>
      <c r="D38" s="5">
        <v>0</v>
      </c>
      <c r="E38" s="5">
        <v>0</v>
      </c>
    </row>
    <row r="39" spans="1:5" x14ac:dyDescent="0.25">
      <c r="A39" s="10" t="s">
        <v>35</v>
      </c>
      <c r="B39" s="8" t="s">
        <v>37</v>
      </c>
      <c r="C39" s="9">
        <f>C40</f>
        <v>970997</v>
      </c>
      <c r="D39" s="9">
        <f>D40</f>
        <v>697150</v>
      </c>
      <c r="E39" s="9"/>
    </row>
    <row r="40" spans="1:5" x14ac:dyDescent="0.25">
      <c r="A40" s="3">
        <v>581</v>
      </c>
      <c r="B40" s="4" t="s">
        <v>7</v>
      </c>
      <c r="C40" s="5">
        <f>C41+C42+C43</f>
        <v>970997</v>
      </c>
      <c r="D40" s="5">
        <f>D41+D42+D43</f>
        <v>697150</v>
      </c>
      <c r="E40" s="5">
        <v>0</v>
      </c>
    </row>
    <row r="41" spans="1:5" x14ac:dyDescent="0.25">
      <c r="A41" s="6" t="s">
        <v>5</v>
      </c>
      <c r="B41" s="4" t="s">
        <v>14</v>
      </c>
      <c r="C41" s="5">
        <v>36444</v>
      </c>
      <c r="D41" s="5">
        <v>36444</v>
      </c>
      <c r="E41" s="5">
        <v>0</v>
      </c>
    </row>
    <row r="42" spans="1:5" x14ac:dyDescent="0.25">
      <c r="A42" s="6" t="s">
        <v>8</v>
      </c>
      <c r="B42" s="4" t="s">
        <v>13</v>
      </c>
      <c r="C42" s="5">
        <v>85803</v>
      </c>
      <c r="D42" s="5">
        <v>33951</v>
      </c>
      <c r="E42" s="5">
        <v>0</v>
      </c>
    </row>
    <row r="43" spans="1:5" x14ac:dyDescent="0.25">
      <c r="A43" s="6" t="s">
        <v>10</v>
      </c>
      <c r="B43" s="4" t="s">
        <v>17</v>
      </c>
      <c r="C43" s="5">
        <v>848750</v>
      </c>
      <c r="D43" s="5">
        <v>626755</v>
      </c>
      <c r="E43" s="5">
        <v>0</v>
      </c>
    </row>
    <row r="44" spans="1:5" x14ac:dyDescent="0.25">
      <c r="A44" s="10" t="s">
        <v>26</v>
      </c>
      <c r="B44" s="8" t="s">
        <v>27</v>
      </c>
      <c r="C44" s="9">
        <f>C45+C47</f>
        <v>48900</v>
      </c>
      <c r="D44" s="9">
        <f>D45+D47</f>
        <v>49200</v>
      </c>
      <c r="E44" s="9">
        <f>E45+E47</f>
        <v>49200</v>
      </c>
    </row>
    <row r="45" spans="1:5" x14ac:dyDescent="0.25">
      <c r="A45" s="3">
        <v>11</v>
      </c>
      <c r="B45" s="4" t="s">
        <v>0</v>
      </c>
      <c r="C45" s="5">
        <f>C46</f>
        <v>39900</v>
      </c>
      <c r="D45" s="5">
        <f>D46</f>
        <v>39900</v>
      </c>
      <c r="E45" s="5">
        <f>E46</f>
        <v>39900</v>
      </c>
    </row>
    <row r="46" spans="1:5" x14ac:dyDescent="0.25">
      <c r="A46" s="6" t="s">
        <v>10</v>
      </c>
      <c r="B46" s="4" t="s">
        <v>17</v>
      </c>
      <c r="C46" s="5">
        <v>39900</v>
      </c>
      <c r="D46" s="5">
        <v>39900</v>
      </c>
      <c r="E46" s="5">
        <v>39900</v>
      </c>
    </row>
    <row r="47" spans="1:5" x14ac:dyDescent="0.25">
      <c r="A47" s="3" t="s">
        <v>5</v>
      </c>
      <c r="B47" s="4" t="s">
        <v>6</v>
      </c>
      <c r="C47" s="5">
        <f>C48</f>
        <v>9000</v>
      </c>
      <c r="D47" s="5">
        <f>D48</f>
        <v>9300</v>
      </c>
      <c r="E47" s="5">
        <f>E48</f>
        <v>9300</v>
      </c>
    </row>
    <row r="48" spans="1:5" x14ac:dyDescent="0.25">
      <c r="A48" s="6" t="s">
        <v>10</v>
      </c>
      <c r="B48" s="4" t="s">
        <v>17</v>
      </c>
      <c r="C48" s="5">
        <v>9000</v>
      </c>
      <c r="D48" s="5">
        <v>9300</v>
      </c>
      <c r="E48" s="5">
        <v>9300</v>
      </c>
    </row>
  </sheetData>
  <mergeCells count="2">
    <mergeCell ref="A1:E1"/>
    <mergeCell ref="A2:E2"/>
  </mergeCells>
  <pageMargins left="0.31496062992125984" right="0.31496062992125984" top="0.74803149606299213" bottom="0.74803149606299213" header="0.31496062992125984" footer="0.31496062992125984"/>
  <pageSetup paperSize="9" scale="88" orientation="portrait" r:id="rId1"/>
  <ignoredErrors>
    <ignoredError sqref="A46:A48 A41:A43 A36:A37 A32:A33 A31 A11:A13 A16 A20:A21 A23:A29" numberStoredAsText="1"/>
    <ignoredError sqref="C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Tatjana Marincel Borković</cp:lastModifiedBy>
  <cp:lastPrinted>2023-12-13T06:38:26Z</cp:lastPrinted>
  <dcterms:created xsi:type="dcterms:W3CDTF">2022-10-31T10:11:38Z</dcterms:created>
  <dcterms:modified xsi:type="dcterms:W3CDTF">2023-12-13T06:38:32Z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