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i\2023\6_mj\Izmjene i dopune FP\"/>
    </mc:Choice>
  </mc:AlternateContent>
  <xr:revisionPtr revIDLastSave="0" documentId="8_{3B79F7B8-4472-409A-9A18-6427043B32CF}" xr6:coauthVersionLast="37" xr6:coauthVersionMax="37" xr10:uidLastSave="{00000000-0000-0000-0000-000000000000}"/>
  <bookViews>
    <workbookView xWindow="0" yWindow="0" windowWidth="28800" windowHeight="11505" xr2:uid="{76692F5C-D279-49FC-BFC6-D755E5ED75CE}"/>
  </bookViews>
  <sheets>
    <sheet name="OPĆI DIO" sheetId="1" r:id="rId1"/>
    <sheet name="PLAN PRIHODA" sheetId="3" r:id="rId2"/>
    <sheet name="IZVORI FINANCIRANJA" sheetId="2" r:id="rId3"/>
    <sheet name="PLAN RASHODA" sheetId="5" r:id="rId4"/>
  </sheets>
  <externalReferences>
    <externalReference r:id="rId5"/>
    <externalReference r:id="rId6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/>
  <c r="D71" i="5"/>
  <c r="E11" i="1"/>
  <c r="E8" i="1"/>
  <c r="E9" i="1"/>
  <c r="E10" i="1"/>
  <c r="D10" i="1"/>
  <c r="D9" i="1"/>
  <c r="D5" i="1"/>
  <c r="E8" i="3"/>
  <c r="D8" i="3"/>
  <c r="D9" i="3"/>
  <c r="D14" i="3"/>
  <c r="E14" i="3" s="1"/>
  <c r="E15" i="3"/>
  <c r="D8" i="2"/>
  <c r="D16" i="3"/>
  <c r="D18" i="3"/>
  <c r="D19" i="3"/>
  <c r="D30" i="3"/>
  <c r="E34" i="3"/>
  <c r="E33" i="3"/>
  <c r="D32" i="3"/>
  <c r="E32" i="3" s="1"/>
  <c r="D34" i="3"/>
  <c r="E44" i="3"/>
  <c r="E43" i="3" s="1"/>
  <c r="E42" i="3" s="1"/>
  <c r="E41" i="3" s="1"/>
  <c r="E50" i="3"/>
  <c r="E49" i="3" s="1"/>
  <c r="E48" i="3" s="1"/>
  <c r="E47" i="3" s="1"/>
  <c r="E46" i="3" s="1"/>
  <c r="D50" i="3"/>
  <c r="D49" i="3" s="1"/>
  <c r="D48" i="3" s="1"/>
  <c r="D47" i="3" s="1"/>
  <c r="D46" i="3" s="1"/>
  <c r="D44" i="3"/>
  <c r="D43" i="3" s="1"/>
  <c r="D42" i="3" s="1"/>
  <c r="D41" i="3" s="1"/>
  <c r="E40" i="3"/>
  <c r="E29" i="3"/>
  <c r="E26" i="3"/>
  <c r="E25" i="3"/>
  <c r="E22" i="3"/>
  <c r="E21" i="3"/>
  <c r="E13" i="3"/>
  <c r="E11" i="3"/>
  <c r="D13" i="2"/>
  <c r="E13" i="2" s="1"/>
  <c r="E8" i="2" s="1"/>
  <c r="E9" i="2"/>
  <c r="E10" i="2"/>
  <c r="E11" i="2"/>
  <c r="E12" i="2"/>
  <c r="D12" i="2"/>
  <c r="D10" i="2"/>
  <c r="D9" i="2"/>
  <c r="E7" i="5"/>
  <c r="E69" i="5"/>
  <c r="E68" i="5" s="1"/>
  <c r="E66" i="5"/>
  <c r="E61" i="5"/>
  <c r="E60" i="5"/>
  <c r="E57" i="5"/>
  <c r="E56" i="5"/>
  <c r="E54" i="5"/>
  <c r="E53" i="5" s="1"/>
  <c r="E49" i="5"/>
  <c r="E48" i="5"/>
  <c r="E41" i="5"/>
  <c r="E19" i="5" s="1"/>
  <c r="E31" i="5"/>
  <c r="E25" i="5"/>
  <c r="E20" i="5"/>
  <c r="E17" i="5"/>
  <c r="E15" i="5"/>
  <c r="E12" i="5"/>
  <c r="E11" i="5"/>
  <c r="E10" i="5" s="1"/>
  <c r="D6" i="5"/>
  <c r="D7" i="5"/>
  <c r="D142" i="5"/>
  <c r="E143" i="5"/>
  <c r="D153" i="5"/>
  <c r="E153" i="5"/>
  <c r="C162" i="5"/>
  <c r="C141" i="5" s="1"/>
  <c r="D148" i="5"/>
  <c r="D143" i="5"/>
  <c r="D158" i="5"/>
  <c r="D149" i="5"/>
  <c r="D162" i="5"/>
  <c r="D166" i="5"/>
  <c r="E167" i="5"/>
  <c r="E165" i="5"/>
  <c r="E157" i="5"/>
  <c r="D31" i="3" l="1"/>
  <c r="C31" i="3"/>
  <c r="E9" i="5"/>
  <c r="E8" i="5" s="1"/>
  <c r="E59" i="5"/>
  <c r="D141" i="5"/>
  <c r="E142" i="5"/>
  <c r="E141" i="5" s="1"/>
  <c r="E139" i="5"/>
  <c r="E137" i="5"/>
  <c r="E136" i="5" s="1"/>
  <c r="E132" i="5" s="1"/>
  <c r="E134" i="5"/>
  <c r="E133" i="5"/>
  <c r="E130" i="5"/>
  <c r="E129" i="5"/>
  <c r="E123" i="5"/>
  <c r="E120" i="5"/>
  <c r="E116" i="5" s="1"/>
  <c r="E115" i="5" s="1"/>
  <c r="E117" i="5"/>
  <c r="E93" i="5"/>
  <c r="E88" i="5"/>
  <c r="D82" i="5"/>
  <c r="D73" i="5" s="1"/>
  <c r="D88" i="5"/>
  <c r="D93" i="5"/>
  <c r="E145" i="5"/>
  <c r="E146" i="5"/>
  <c r="E147" i="5"/>
  <c r="E149" i="5"/>
  <c r="E150" i="5"/>
  <c r="E151" i="5"/>
  <c r="E152" i="5"/>
  <c r="E154" i="5"/>
  <c r="E155" i="5"/>
  <c r="E156" i="5"/>
  <c r="E161" i="5"/>
  <c r="E160" i="5"/>
  <c r="E159" i="5"/>
  <c r="E166" i="5"/>
  <c r="D160" i="5"/>
  <c r="E158" i="5"/>
  <c r="E31" i="3" l="1"/>
  <c r="C30" i="3"/>
  <c r="E30" i="3" s="1"/>
  <c r="E73" i="5"/>
  <c r="D72" i="5"/>
  <c r="E114" i="5"/>
  <c r="E72" i="5" l="1"/>
  <c r="D144" i="5" l="1"/>
  <c r="E223" i="5"/>
  <c r="E222" i="5" s="1"/>
  <c r="E221" i="5" s="1"/>
  <c r="E220" i="5" s="1"/>
  <c r="E219" i="5" s="1"/>
  <c r="D223" i="5"/>
  <c r="D222" i="5" s="1"/>
  <c r="D221" i="5" s="1"/>
  <c r="D220" i="5" s="1"/>
  <c r="D219" i="5" s="1"/>
  <c r="E184" i="5"/>
  <c r="E193" i="5"/>
  <c r="E192" i="5" s="1"/>
  <c r="E191" i="5" s="1"/>
  <c r="E190" i="5" s="1"/>
  <c r="E188" i="5"/>
  <c r="D184" i="5"/>
  <c r="D188" i="5"/>
  <c r="D183" i="5" s="1"/>
  <c r="D182" i="5" s="1"/>
  <c r="D181" i="5" s="1"/>
  <c r="D180" i="5" s="1"/>
  <c r="E208" i="5"/>
  <c r="D208" i="5"/>
  <c r="E211" i="5"/>
  <c r="E206" i="5"/>
  <c r="E205" i="5" s="1"/>
  <c r="D211" i="5"/>
  <c r="D206" i="5"/>
  <c r="E203" i="5"/>
  <c r="E201" i="5"/>
  <c r="E200" i="5" s="1"/>
  <c r="E199" i="5" s="1"/>
  <c r="D201" i="5"/>
  <c r="D203" i="5"/>
  <c r="E217" i="5"/>
  <c r="E215" i="5"/>
  <c r="D215" i="5"/>
  <c r="D217" i="5"/>
  <c r="E183" i="5" l="1"/>
  <c r="E182" i="5" s="1"/>
  <c r="E181" i="5" s="1"/>
  <c r="E180" i="5" s="1"/>
  <c r="D214" i="5"/>
  <c r="D213" i="5" s="1"/>
  <c r="D200" i="5"/>
  <c r="E144" i="5"/>
  <c r="E214" i="5"/>
  <c r="E213" i="5" s="1"/>
  <c r="E198" i="5" s="1"/>
  <c r="E197" i="5" s="1"/>
  <c r="D205" i="5"/>
  <c r="D199" i="5"/>
  <c r="D198" i="5" s="1"/>
  <c r="D197" i="5" s="1"/>
  <c r="C15" i="1" l="1"/>
  <c r="D17" i="3"/>
  <c r="C12" i="3"/>
  <c r="E12" i="3" s="1"/>
  <c r="C10" i="3"/>
  <c r="E10" i="3" s="1"/>
  <c r="C9" i="3"/>
  <c r="E9" i="3" s="1"/>
  <c r="C28" i="3"/>
  <c r="C24" i="3"/>
  <c r="E24" i="3" s="1"/>
  <c r="C174" i="5"/>
  <c r="E178" i="5"/>
  <c r="C178" i="5"/>
  <c r="E172" i="5"/>
  <c r="C172" i="5"/>
  <c r="E174" i="5"/>
  <c r="C164" i="5"/>
  <c r="C153" i="5"/>
  <c r="C137" i="5"/>
  <c r="C120" i="5"/>
  <c r="C139" i="5"/>
  <c r="C117" i="5"/>
  <c r="E105" i="5"/>
  <c r="C105" i="5"/>
  <c r="C88" i="5"/>
  <c r="E83" i="5"/>
  <c r="C83" i="5"/>
  <c r="C66" i="5"/>
  <c r="C61" i="5"/>
  <c r="C41" i="5"/>
  <c r="C25" i="5"/>
  <c r="C20" i="5"/>
  <c r="C15" i="5"/>
  <c r="C12" i="5"/>
  <c r="C49" i="5"/>
  <c r="C8" i="2"/>
  <c r="C10" i="2"/>
  <c r="C9" i="2"/>
  <c r="C27" i="3" l="1"/>
  <c r="E27" i="3" s="1"/>
  <c r="E28" i="3"/>
  <c r="D6" i="1"/>
  <c r="C163" i="5"/>
  <c r="E164" i="5"/>
  <c r="E171" i="5"/>
  <c r="E170" i="5" s="1"/>
  <c r="E169" i="5" s="1"/>
  <c r="E168" i="5" s="1"/>
  <c r="C171" i="5"/>
  <c r="C170" i="5" s="1"/>
  <c r="C169" i="5" s="1"/>
  <c r="C168" i="5" s="1"/>
  <c r="C60" i="5"/>
  <c r="E162" i="5" l="1"/>
  <c r="E163" i="5"/>
  <c r="C17" i="5"/>
  <c r="C11" i="5" s="1"/>
  <c r="C31" i="5"/>
  <c r="C19" i="5" s="1"/>
  <c r="C48" i="5"/>
  <c r="C54" i="5"/>
  <c r="C53" i="5" s="1"/>
  <c r="C57" i="5"/>
  <c r="C56" i="5" s="1"/>
  <c r="C69" i="5"/>
  <c r="C68" i="5" s="1"/>
  <c r="E75" i="5"/>
  <c r="C75" i="5"/>
  <c r="E78" i="5"/>
  <c r="C78" i="5"/>
  <c r="E80" i="5"/>
  <c r="C80" i="5"/>
  <c r="C93" i="5"/>
  <c r="E103" i="5"/>
  <c r="C103" i="5"/>
  <c r="E112" i="5"/>
  <c r="E111" i="5" s="1"/>
  <c r="E110" i="5" s="1"/>
  <c r="C112" i="5"/>
  <c r="C111" i="5" s="1"/>
  <c r="C110" i="5" s="1"/>
  <c r="C123" i="5"/>
  <c r="C116" i="5" s="1"/>
  <c r="C130" i="5"/>
  <c r="C129" i="5" s="1"/>
  <c r="C134" i="5"/>
  <c r="C133" i="5" s="1"/>
  <c r="C136" i="5"/>
  <c r="C193" i="5"/>
  <c r="C192" i="5" s="1"/>
  <c r="C191" i="5" s="1"/>
  <c r="C190" i="5" s="1"/>
  <c r="C39" i="3"/>
  <c r="C23" i="3"/>
  <c r="E23" i="3" s="1"/>
  <c r="C20" i="3"/>
  <c r="E20" i="3" s="1"/>
  <c r="D8" i="1"/>
  <c r="C38" i="3" l="1"/>
  <c r="E39" i="3"/>
  <c r="G141" i="5"/>
  <c r="D11" i="1"/>
  <c r="C115" i="5"/>
  <c r="C148" i="5"/>
  <c r="C132" i="5"/>
  <c r="C82" i="5"/>
  <c r="C59" i="5"/>
  <c r="E74" i="5"/>
  <c r="C19" i="3"/>
  <c r="E82" i="5"/>
  <c r="C74" i="5"/>
  <c r="C18" i="3" l="1"/>
  <c r="E19" i="3"/>
  <c r="C37" i="3"/>
  <c r="E38" i="3"/>
  <c r="E71" i="5"/>
  <c r="G71" i="5" s="1"/>
  <c r="C142" i="5"/>
  <c r="E148" i="5"/>
  <c r="C10" i="1"/>
  <c r="C114" i="5"/>
  <c r="C73" i="5"/>
  <c r="C72" i="5" s="1"/>
  <c r="C10" i="5"/>
  <c r="E37" i="3" l="1"/>
  <c r="C36" i="3"/>
  <c r="E18" i="3"/>
  <c r="C17" i="3"/>
  <c r="C71" i="5"/>
  <c r="C9" i="5"/>
  <c r="C8" i="5" s="1"/>
  <c r="C9" i="1"/>
  <c r="C8" i="1" s="1"/>
  <c r="E6" i="5"/>
  <c r="C16" i="3" l="1"/>
  <c r="E17" i="3"/>
  <c r="E36" i="3"/>
  <c r="C35" i="3"/>
  <c r="E35" i="3" s="1"/>
  <c r="C7" i="5"/>
  <c r="C6" i="5" s="1"/>
  <c r="E16" i="3" l="1"/>
  <c r="C8" i="3"/>
  <c r="C6" i="1" l="1"/>
  <c r="C5" i="1" s="1"/>
  <c r="C11" i="1" s="1"/>
  <c r="E6" i="1"/>
  <c r="E5" i="1" s="1"/>
</calcChain>
</file>

<file path=xl/sharedStrings.xml><?xml version="1.0" encoding="utf-8"?>
<sst xmlns="http://schemas.openxmlformats.org/spreadsheetml/2006/main" count="352" uniqueCount="157">
  <si>
    <t>OPĆI DIO</t>
  </si>
  <si>
    <t>SKUPINA</t>
  </si>
  <si>
    <t>PRIHODI UKUPNO</t>
  </si>
  <si>
    <t>PRIHODI POSLOVANJA</t>
  </si>
  <si>
    <t>PRIHODI OD NEFINANCIJSKE IMOVINE</t>
  </si>
  <si>
    <t>RASHODI UKUPNO</t>
  </si>
  <si>
    <t>RASHODI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</si>
  <si>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</si>
  <si>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</si>
  <si>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</si>
  <si>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</si>
  <si>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</si>
  <si>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NEFINANCIJSKU IMOVINU I OTPLATE ZAJMOVA</t>
  </si>
  <si>
    <t/>
  </si>
  <si>
    <t>Nacionalna i sveučilišna knjižnica u Zagrebu</t>
  </si>
  <si>
    <t>11</t>
  </si>
  <si>
    <t>Opći prihodi i primici</t>
  </si>
  <si>
    <t>31</t>
  </si>
  <si>
    <t>Vlastiti prihodi</t>
  </si>
  <si>
    <t>43</t>
  </si>
  <si>
    <t>Ostali prihodi za posebne namjene</t>
  </si>
  <si>
    <t>IZVORI FINANCIRANJA</t>
  </si>
  <si>
    <t>Prihodi iz državnog proračuna za financiranje redovne djelatnosti</t>
  </si>
  <si>
    <t>A622017</t>
  </si>
  <si>
    <t>Administracija i upravljanje NSK</t>
  </si>
  <si>
    <t>A622131</t>
  </si>
  <si>
    <t>Nabava inozemnih znanstvenih časopisa</t>
  </si>
  <si>
    <t>K622116</t>
  </si>
  <si>
    <t>Knjige, umjetnička djela i ostale izložbene vrijednosti</t>
  </si>
  <si>
    <t>Prihodi od prodaje proizvoda i robe te pruženih usluga</t>
  </si>
  <si>
    <t>Prihodi od prodaje proizvoda i robe</t>
  </si>
  <si>
    <t>Prihodi od financijske imovine</t>
  </si>
  <si>
    <t>Kamate na oročena sredstva i depozite po viđenju</t>
  </si>
  <si>
    <t>A622134</t>
  </si>
  <si>
    <t>Administracija i upravljanje NSK ( iz evidencijskih prihoda)</t>
  </si>
  <si>
    <t>Prihodi po posebnim propisima</t>
  </si>
  <si>
    <t>Sufinanciranje cijene usluge,participacije i slično</t>
  </si>
  <si>
    <t>21836</t>
  </si>
  <si>
    <t>ADMINISTRACIJA I UPRAVLJANJE NACIONALNE SVEUČILIŠNE KNJIŽNICE</t>
  </si>
  <si>
    <t>Plaće za redovan rad</t>
  </si>
  <si>
    <t>Plaće za posebne uvjete rada</t>
  </si>
  <si>
    <t>Ostali rashodi za zaposlene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</si>
  <si>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</si>
  <si>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</si>
  <si>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</si>
  <si>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</si>
  <si>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</si>
  <si>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</si>
  <si>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</si>
  <si>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</si>
  <si>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</si>
  <si>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</si>
  <si>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</si>
  <si>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</si>
  <si>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</si>
  <si>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</si>
  <si>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</si>
  <si>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</si>
  <si>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</si>
  <si>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</si>
  <si>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</si>
  <si>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</si>
  <si>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Članarine i norme</t>
  </si>
  <si>
    <t>Pristojbe i naknade</t>
  </si>
  <si>
    <t>Ostali nespomenuti rashodi poslovanja</t>
  </si>
  <si>
    <t>Bankarske usluge i usluge platnog prometa</t>
  </si>
  <si>
    <t>Negativne tečajne razlike i razlike zbog primjene valutne klauzule</t>
  </si>
  <si>
    <t>Zatezne kamate</t>
  </si>
  <si>
    <t>Naknade građanima i kućanstvima u novcu</t>
  </si>
  <si>
    <t>Naknade šteta pravnim i fizičkim osobama</t>
  </si>
  <si>
    <t>Uredska oprema i namještaj</t>
  </si>
  <si>
    <t>Komunikacijska oprema</t>
  </si>
  <si>
    <t>Uređaji, strojevi i oprema za ostale namjene</t>
  </si>
  <si>
    <t>Ulaganja u računalne programe</t>
  </si>
  <si>
    <t>Dodatna ulaganja na građevinskim objektima</t>
  </si>
  <si>
    <t>ADMINISTRACIJA I UPRAVLJANJE NACIONALNE SVEUČILIŠNE KNJIŽNICE (IZ EVIDENCIJSKIH PRIHODA)</t>
  </si>
  <si>
    <t>Plaće za prekovremeni rad</t>
  </si>
  <si>
    <t>Naknade troškova osobama izvan radnog odnosa</t>
  </si>
  <si>
    <t>Reprezentacija</t>
  </si>
  <si>
    <t>Licence</t>
  </si>
  <si>
    <t>Knjige</t>
  </si>
  <si>
    <t>Umjetnička djela (izložena u galerijama, muzejima i slično)</t>
  </si>
  <si>
    <t>Ostale nespomenute izložbene vrijednosti</t>
  </si>
  <si>
    <t>NABAVA INOZEMNIH ZNANSTVENIH ČASOPISA</t>
  </si>
  <si>
    <t>KNJIGE, UMJETNIČKA DJELA I OSTALE IZLOŽBENE VRIJEDNOSTI</t>
  </si>
  <si>
    <t>Prihodi poslovanja</t>
  </si>
  <si>
    <t>Prihodi od prodaje proizvoda i robe te pruženih usluga, prihodi od donacija te povrati po protestiranim jamstvima</t>
  </si>
  <si>
    <t>Prihodi od imovine</t>
  </si>
  <si>
    <t>Prihodi od pruženih usluga</t>
  </si>
  <si>
    <t>Prihodi od upravnih i administrativnih pristojbi, pristojbi po posebnim propisima i naknada</t>
  </si>
  <si>
    <t>Rashodi poslovanja</t>
  </si>
  <si>
    <t>Doprinosi na plaće</t>
  </si>
  <si>
    <t>Rashodi za usluge</t>
  </si>
  <si>
    <t xml:space="preserve"> Ostali nespomenuti rashodi poslovanja</t>
  </si>
  <si>
    <t>Financijski rashodi</t>
  </si>
  <si>
    <t>Ostali financijski rashodi</t>
  </si>
  <si>
    <t>Donos neutrošenih prihoda iz prethodnih godina</t>
  </si>
  <si>
    <t>Odnos neutrošenih prihoda u slijedeću godinu</t>
  </si>
  <si>
    <t>Službe kulture</t>
  </si>
  <si>
    <t>0820</t>
  </si>
  <si>
    <t>323</t>
  </si>
  <si>
    <t>PLAN PRIHODA I PRIMITAKA</t>
  </si>
  <si>
    <t>PLAN RASHODA I IZDATAKA</t>
  </si>
  <si>
    <t>Rashodi za zaposlene</t>
  </si>
  <si>
    <t>Plaće (Bruto)</t>
  </si>
  <si>
    <t>Materijalni rashodi</t>
  </si>
  <si>
    <t>Naknade troškova zaposlenima</t>
  </si>
  <si>
    <t>Rashodi za materijal i energiju</t>
  </si>
  <si>
    <t>Naknade građanima i kućanstvima na temelju osiguranja i druge naknade</t>
  </si>
  <si>
    <t>Ostale naknade građanima i kućanstvima iz proračuna</t>
  </si>
  <si>
    <t>Kazne, penali i naknade štete</t>
  </si>
  <si>
    <t>Rashodi za nabavu nefinancijske imovine</t>
  </si>
  <si>
    <t>Postrojenja i oprema</t>
  </si>
  <si>
    <t>Rashodi za nabavu proizvedene dugotrajne imovine</t>
  </si>
  <si>
    <t>Rashodi za dodatna ulaganja na nefinancijskoj imovini</t>
  </si>
  <si>
    <t>Nematerijalna proizvedena imovina</t>
  </si>
  <si>
    <t>Nematerijalna imovina</t>
  </si>
  <si>
    <t xml:space="preserve">Ostali rashodi </t>
  </si>
  <si>
    <t xml:space="preserve"> PLAN  ZA  2023.</t>
  </si>
  <si>
    <t xml:space="preserve"> u EUR</t>
  </si>
  <si>
    <t>u EUR</t>
  </si>
  <si>
    <t>Ostale naknade troškova zaposlenima</t>
  </si>
  <si>
    <t>Oprema za održavanje i zaštitu</t>
  </si>
  <si>
    <t>Izdaci za jamčevne pologe</t>
  </si>
  <si>
    <t>Izdaci za depozite i jamčevne pologe</t>
  </si>
  <si>
    <t>Izdaci za dane zajmove i depozite</t>
  </si>
  <si>
    <t>Izdaci za financijsku imovinu i otplatu zajmova</t>
  </si>
  <si>
    <t>Rashodi za nabavu neproizvedene dugotrajne imovine</t>
  </si>
  <si>
    <t>Ostale pomoći</t>
  </si>
  <si>
    <t>Prihodi od pozitivnih tečajnih razlika</t>
  </si>
  <si>
    <t>Ostali prihodi</t>
  </si>
  <si>
    <t>Kazne upravne mjere i ostali prihodi</t>
  </si>
  <si>
    <t>A. RAČUN PRIHODA I RASHODA</t>
  </si>
  <si>
    <t>B. RAČUN FINANCIRANJA</t>
  </si>
  <si>
    <t>POSEBNI DIO</t>
  </si>
  <si>
    <t>OPIS</t>
  </si>
  <si>
    <t>RASHODI I IZDACI PO IZVORIMA FINANCIRANJA</t>
  </si>
  <si>
    <t xml:space="preserve">IZMJENE I DOPUNE </t>
  </si>
  <si>
    <t>NOVI PLAN ZA 2023.</t>
  </si>
  <si>
    <t>K622147</t>
  </si>
  <si>
    <t>PROJEKT E-SVEUČILIŠTA - NPOO (C.3.1. R2-I1)</t>
  </si>
  <si>
    <t>Mehanizam za oporavak i otpornost</t>
  </si>
  <si>
    <t>3132</t>
  </si>
  <si>
    <t>3237</t>
  </si>
  <si>
    <t>3241</t>
  </si>
  <si>
    <t>Ostala nematerijalna proizvedena imovina</t>
  </si>
  <si>
    <t>A622145</t>
  </si>
  <si>
    <t>PRAVOMOĆNE SUDSKE PRESUDE</t>
  </si>
  <si>
    <t>Prihodi iz nadležnog proračuna</t>
  </si>
  <si>
    <t>Prihodi iz nadležnog proračuna za financiranje redovne djelatnosti proračunskih korisnika</t>
  </si>
  <si>
    <t>Tek.pom.od instit. tijela EU - Mehanizam za oporavak i otpornost</t>
  </si>
  <si>
    <t>Kapitalne pomoći od instit. tijela EU - Mehanizam za oporavak i otpornost</t>
  </si>
  <si>
    <t>Pomoći iz inozemstva i od subjekata unutar općeg proračuna</t>
  </si>
  <si>
    <t>Pomoći od međunarodnih organizacija te institucija i tijela EU</t>
  </si>
  <si>
    <t>Prijenosi između proračunskih korisnika</t>
  </si>
  <si>
    <t>IZMJENE I DOPUNE FINANCIJSKOG PLANA NACINALNE I SVEUČILIŠNE KNJIŽNICE U ZAGREBU ZA 2023. GODINU I PROJEKCIJA  ZA 2024. I 2025. GODINU</t>
  </si>
  <si>
    <t>IZMJENE I DOPUNE FINANCIJSKOG PLANA NACINALNE I SVEUČILIŠNE KNJIŽNICE U ZAGREBU ZA 2023. GODINU I PROJEKCIJA ZA 2024. I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</si>
</sst>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\ #,##0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44"/>
      <name val="Arial"/>
      <family val="2"/>
      <charset val="238"/>
    </font>
    <font>
      <sz val="10"/>
      <color indexed="8"/>
      <name val="Arial"/>
      <family val="2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8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</borders>
  <cellStyleXfs count="14">
    <xf numFmtId="0" fontId="0" fillId="0" borderId="0"/>
    <xf numFmtId="0" fontId="4" fillId="3" borderId="10" applyNumberFormat="0" applyProtection="0">
      <alignment horizontal="left" vertical="center" indent="1"/>
    </xf>
    <xf numFmtId="0" fontId="5" fillId="4" borderId="10" applyNumberFormat="0" applyProtection="0">
      <alignment horizontal="left" vertical="center" indent="1"/>
    </xf>
    <xf numFmtId="0" fontId="6" fillId="3" borderId="10" applyNumberFormat="0" applyProtection="0">
      <alignment horizontal="center" vertical="center"/>
    </xf>
    <xf numFmtId="4" fontId="7" fillId="5" borderId="10" applyNumberFormat="0" applyProtection="0">
      <alignment horizontal="left" vertical="center" indent="1"/>
    </xf>
    <xf numFmtId="4" fontId="7" fillId="5" borderId="10" applyNumberFormat="0" applyProtection="0">
      <alignment vertical="center"/>
    </xf>
    <xf numFmtId="0" fontId="5" fillId="6" borderId="10" applyNumberFormat="0" applyProtection="0">
      <alignment horizontal="left" vertical="center" wrapText="1" indent="1"/>
    </xf>
    <xf numFmtId="0" fontId="5" fillId="7" borderId="10" applyNumberFormat="0" applyProtection="0">
      <alignment horizontal="left" vertical="center" wrapText="1" indent="1"/>
    </xf>
    <xf numFmtId="0" fontId="5" fillId="8" borderId="10" applyNumberFormat="0" applyProtection="0">
      <alignment horizontal="left" vertical="center" wrapText="1" indent="1"/>
    </xf>
    <xf numFmtId="0" fontId="5" fillId="4" borderId="10" applyNumberFormat="0" applyProtection="0">
      <alignment horizontal="left" vertical="center" wrapText="1" indent="1"/>
    </xf>
    <xf numFmtId="4" fontId="7" fillId="9" borderId="10" applyNumberFormat="0" applyProtection="0">
      <alignment horizontal="right" vertical="center"/>
    </xf>
    <xf numFmtId="0" fontId="28" fillId="0" borderId="0"/>
    <xf numFmtId="0" fontId="28" fillId="0" borderId="0"/>
    <xf numFmtId="0" fontId="28" fillId="0" borderId="0"/>
  </cellStyleXfs>
  <cellXfs count="174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/>
    <xf numFmtId="3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3" fontId="2" fillId="0" borderId="8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0" fontId="9" fillId="10" borderId="12" xfId="8" quotePrefix="1" applyFont="1" applyFill="1" applyBorder="1" applyAlignment="1">
      <alignment horizontal="center" vertical="center" wrapText="1"/>
    </xf>
    <xf numFmtId="0" fontId="8" fillId="10" borderId="10" xfId="8" quotePrefix="1" applyFont="1" applyFill="1" applyBorder="1" applyAlignment="1">
      <alignment horizontal="left" vertical="center" wrapText="1"/>
    </xf>
    <xf numFmtId="3" fontId="11" fillId="10" borderId="10" xfId="5" applyNumberFormat="1" applyFont="1" applyFill="1" applyBorder="1">
      <alignment vertical="center"/>
    </xf>
    <xf numFmtId="3" fontId="11" fillId="10" borderId="13" xfId="5" applyNumberFormat="1" applyFont="1" applyFill="1" applyBorder="1">
      <alignment vertical="center"/>
    </xf>
    <xf numFmtId="0" fontId="9" fillId="11" borderId="10" xfId="9" quotePrefix="1" applyFont="1" applyFill="1" applyBorder="1">
      <alignment horizontal="left" vertical="center" wrapText="1" indent="1"/>
    </xf>
    <xf numFmtId="3" fontId="10" fillId="11" borderId="10" xfId="10" applyNumberFormat="1" applyFont="1" applyFill="1" applyBorder="1">
      <alignment horizontal="right" vertical="center"/>
    </xf>
    <xf numFmtId="0" fontId="1" fillId="0" borderId="0" xfId="0" applyFont="1"/>
    <xf numFmtId="3" fontId="0" fillId="0" borderId="0" xfId="0" applyNumberFormat="1"/>
    <xf numFmtId="0" fontId="13" fillId="2" borderId="11" xfId="1" quotePrefix="1" applyNumberFormat="1" applyFont="1" applyFill="1" applyBorder="1">
      <alignment horizontal="left" vertical="center" indent="1"/>
    </xf>
    <xf numFmtId="0" fontId="14" fillId="10" borderId="12" xfId="7" quotePrefix="1" applyFont="1" applyFill="1" applyBorder="1" applyAlignment="1">
      <alignment horizontal="left" vertical="center"/>
    </xf>
    <xf numFmtId="0" fontId="14" fillId="10" borderId="10" xfId="7" quotePrefix="1" applyFont="1" applyFill="1" applyBorder="1">
      <alignment horizontal="left" vertical="center" wrapText="1" indent="1"/>
    </xf>
    <xf numFmtId="3" fontId="15" fillId="10" borderId="10" xfId="5" applyNumberFormat="1" applyFont="1" applyFill="1" applyBorder="1">
      <alignment vertical="center"/>
    </xf>
    <xf numFmtId="3" fontId="15" fillId="10" borderId="13" xfId="5" applyNumberFormat="1" applyFont="1" applyFill="1" applyBorder="1">
      <alignment vertical="center"/>
    </xf>
    <xf numFmtId="0" fontId="14" fillId="10" borderId="12" xfId="8" quotePrefix="1" applyFont="1" applyFill="1" applyBorder="1" applyAlignment="1">
      <alignment horizontal="center" vertical="center"/>
    </xf>
    <xf numFmtId="0" fontId="13" fillId="10" borderId="10" xfId="8" quotePrefix="1" applyFont="1" applyFill="1" applyBorder="1" applyAlignment="1">
      <alignment horizontal="left" vertical="center" wrapText="1"/>
    </xf>
    <xf numFmtId="3" fontId="16" fillId="10" borderId="10" xfId="5" applyNumberFormat="1" applyFont="1" applyFill="1" applyBorder="1">
      <alignment vertical="center"/>
    </xf>
    <xf numFmtId="0" fontId="13" fillId="11" borderId="10" xfId="9" quotePrefix="1" applyFont="1" applyFill="1" applyBorder="1">
      <alignment horizontal="left" vertical="center" wrapText="1" indent="1"/>
    </xf>
    <xf numFmtId="3" fontId="16" fillId="11" borderId="10" xfId="10" applyNumberFormat="1" applyFont="1" applyFill="1" applyBorder="1">
      <alignment horizontal="right" vertical="center"/>
    </xf>
    <xf numFmtId="0" fontId="14" fillId="10" borderId="12" xfId="9" quotePrefix="1" applyFont="1" applyFill="1" applyBorder="1" applyAlignment="1">
      <alignment horizontal="left" vertical="center"/>
    </xf>
    <xf numFmtId="3" fontId="15" fillId="10" borderId="10" xfId="10" applyNumberFormat="1" applyFont="1" applyFill="1" applyBorder="1">
      <alignment horizontal="right" vertical="center"/>
    </xf>
    <xf numFmtId="3" fontId="15" fillId="10" borderId="13" xfId="10" applyNumberFormat="1" applyFont="1" applyFill="1" applyBorder="1">
      <alignment horizontal="right" vertical="center"/>
    </xf>
    <xf numFmtId="3" fontId="16" fillId="11" borderId="13" xfId="10" applyNumberFormat="1" applyFont="1" applyFill="1" applyBorder="1">
      <alignment horizontal="right" vertical="center"/>
    </xf>
    <xf numFmtId="0" fontId="13" fillId="11" borderId="12" xfId="9" quotePrefix="1" applyNumberFormat="1" applyFont="1" applyFill="1" applyBorder="1" applyAlignment="1">
      <alignment horizontal="left" vertical="center"/>
    </xf>
    <xf numFmtId="0" fontId="0" fillId="10" borderId="0" xfId="0" applyFill="1"/>
    <xf numFmtId="0" fontId="0" fillId="0" borderId="0" xfId="0" applyAlignment="1"/>
    <xf numFmtId="0" fontId="2" fillId="2" borderId="2" xfId="0" applyFont="1" applyFill="1" applyBorder="1" applyAlignment="1">
      <alignment horizontal="center" vertical="center" wrapText="1"/>
    </xf>
    <xf numFmtId="0" fontId="17" fillId="12" borderId="12" xfId="9" quotePrefix="1" applyFont="1" applyFill="1" applyBorder="1" applyAlignment="1">
      <alignment horizontal="left" vertical="center"/>
    </xf>
    <xf numFmtId="0" fontId="17" fillId="12" borderId="10" xfId="9" quotePrefix="1" applyFont="1" applyFill="1" applyBorder="1">
      <alignment horizontal="left" vertical="center" wrapText="1" indent="1"/>
    </xf>
    <xf numFmtId="3" fontId="18" fillId="12" borderId="10" xfId="10" applyNumberFormat="1" applyFont="1" applyFill="1" applyBorder="1">
      <alignment horizontal="right" vertical="center"/>
    </xf>
    <xf numFmtId="3" fontId="18" fillId="12" borderId="13" xfId="10" applyNumberFormat="1" applyFont="1" applyFill="1" applyBorder="1">
      <alignment horizontal="right" vertical="center"/>
    </xf>
    <xf numFmtId="3" fontId="16" fillId="12" borderId="10" xfId="10" applyNumberFormat="1" applyFont="1" applyFill="1" applyBorder="1">
      <alignment horizontal="right" vertical="center"/>
    </xf>
    <xf numFmtId="3" fontId="16" fillId="12" borderId="13" xfId="10" applyNumberFormat="1" applyFont="1" applyFill="1" applyBorder="1">
      <alignment horizontal="right" vertical="center"/>
    </xf>
    <xf numFmtId="0" fontId="25" fillId="0" borderId="0" xfId="0" applyFont="1"/>
    <xf numFmtId="0" fontId="26" fillId="10" borderId="12" xfId="9" quotePrefix="1" applyFont="1" applyFill="1" applyBorder="1" applyAlignment="1">
      <alignment horizontal="left" vertical="center"/>
    </xf>
    <xf numFmtId="3" fontId="27" fillId="10" borderId="10" xfId="10" applyNumberFormat="1" applyFont="1" applyFill="1" applyBorder="1">
      <alignment horizontal="right" vertical="center"/>
    </xf>
    <xf numFmtId="0" fontId="14" fillId="0" borderId="5" xfId="11" applyFont="1" applyFill="1" applyBorder="1" applyAlignment="1">
      <alignment horizontal="left" vertical="center" wrapText="1"/>
    </xf>
    <xf numFmtId="0" fontId="26" fillId="13" borderId="5" xfId="11" applyFont="1" applyFill="1" applyBorder="1" applyAlignment="1">
      <alignment horizontal="left" vertical="center" wrapText="1"/>
    </xf>
    <xf numFmtId="0" fontId="9" fillId="11" borderId="12" xfId="9" quotePrefix="1" applyNumberFormat="1" applyFont="1" applyFill="1" applyBorder="1" applyAlignment="1">
      <alignment horizontal="left" vertical="center" wrapText="1" indent="5"/>
    </xf>
    <xf numFmtId="3" fontId="10" fillId="11" borderId="13" xfId="10" applyNumberFormat="1" applyFont="1" applyFill="1" applyBorder="1">
      <alignment horizontal="right" vertical="center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0" fillId="10" borderId="0" xfId="0" applyFill="1" applyBorder="1"/>
    <xf numFmtId="0" fontId="8" fillId="2" borderId="1" xfId="1" quotePrefix="1" applyNumberFormat="1" applyFont="1" applyFill="1" applyBorder="1">
      <alignment horizontal="left" vertical="center" indent="1"/>
    </xf>
    <xf numFmtId="49" fontId="19" fillId="10" borderId="4" xfId="8" quotePrefix="1" applyNumberFormat="1" applyFont="1" applyFill="1" applyBorder="1" applyAlignment="1">
      <alignment horizontal="left" vertical="center" wrapText="1" indent="4"/>
    </xf>
    <xf numFmtId="0" fontId="29" fillId="12" borderId="4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20" fillId="11" borderId="4" xfId="9" quotePrefix="1" applyFont="1" applyFill="1" applyBorder="1" applyAlignment="1">
      <alignment horizontal="center" vertical="center" wrapText="1"/>
    </xf>
    <xf numFmtId="0" fontId="23" fillId="10" borderId="4" xfId="9" quotePrefix="1" applyFont="1" applyFill="1" applyBorder="1" applyAlignment="1">
      <alignment horizontal="center" vertical="center" wrapText="1"/>
    </xf>
    <xf numFmtId="0" fontId="20" fillId="10" borderId="4" xfId="9" quotePrefix="1" applyFont="1" applyFill="1" applyBorder="1" applyAlignment="1">
      <alignment horizontal="center" vertical="center" wrapText="1"/>
    </xf>
    <xf numFmtId="0" fontId="29" fillId="12" borderId="4" xfId="0" applyFont="1" applyFill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0" fillId="0" borderId="0" xfId="0" applyBorder="1"/>
    <xf numFmtId="0" fontId="8" fillId="10" borderId="4" xfId="8" quotePrefix="1" applyFont="1" applyFill="1" applyBorder="1" applyAlignment="1">
      <alignment horizontal="left" vertical="center" wrapText="1" indent="4"/>
    </xf>
    <xf numFmtId="3" fontId="25" fillId="0" borderId="0" xfId="0" applyNumberFormat="1" applyFont="1"/>
    <xf numFmtId="3" fontId="27" fillId="10" borderId="13" xfId="10" applyNumberFormat="1" applyFont="1" applyFill="1" applyBorder="1">
      <alignment horizontal="right" vertical="center"/>
    </xf>
    <xf numFmtId="4" fontId="0" fillId="0" borderId="0" xfId="0" applyNumberFormat="1"/>
    <xf numFmtId="0" fontId="2" fillId="0" borderId="0" xfId="0" applyFont="1"/>
    <xf numFmtId="3" fontId="2" fillId="0" borderId="9" xfId="0" applyNumberFormat="1" applyFont="1" applyBorder="1"/>
    <xf numFmtId="3" fontId="16" fillId="10" borderId="13" xfId="5" applyNumberFormat="1" applyFont="1" applyFill="1" applyBorder="1">
      <alignment vertical="center"/>
    </xf>
    <xf numFmtId="0" fontId="36" fillId="0" borderId="0" xfId="0" applyFont="1" applyAlignment="1">
      <alignment horizontal="right"/>
    </xf>
    <xf numFmtId="0" fontId="37" fillId="10" borderId="0" xfId="0" applyFont="1" applyFill="1" applyAlignment="1">
      <alignment horizontal="right"/>
    </xf>
    <xf numFmtId="0" fontId="38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1" fillId="0" borderId="5" xfId="13" applyFont="1" applyFill="1" applyBorder="1" applyAlignment="1">
      <alignment horizontal="left" wrapText="1"/>
    </xf>
    <xf numFmtId="3" fontId="21" fillId="10" borderId="5" xfId="10" applyNumberFormat="1" applyFont="1" applyFill="1" applyBorder="1">
      <alignment horizontal="right" vertical="center"/>
    </xf>
    <xf numFmtId="3" fontId="21" fillId="10" borderId="5" xfId="5" applyNumberFormat="1" applyFont="1" applyFill="1" applyBorder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8" fillId="2" borderId="23" xfId="1" quotePrefix="1" applyNumberFormat="1" applyFont="1" applyFill="1" applyBorder="1">
      <alignment horizontal="left" vertical="center" indent="1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9" fillId="10" borderId="26" xfId="7" quotePrefix="1" applyFont="1" applyFill="1" applyBorder="1">
      <alignment horizontal="left" vertical="center" wrapText="1" indent="1"/>
    </xf>
    <xf numFmtId="3" fontId="10" fillId="10" borderId="26" xfId="5" applyNumberFormat="1" applyFont="1" applyFill="1" applyBorder="1">
      <alignment vertical="center"/>
    </xf>
    <xf numFmtId="0" fontId="9" fillId="11" borderId="16" xfId="9" quotePrefix="1" applyFont="1" applyFill="1" applyBorder="1">
      <alignment horizontal="left" vertical="center" wrapText="1" indent="1"/>
    </xf>
    <xf numFmtId="3" fontId="10" fillId="11" borderId="16" xfId="10" applyNumberFormat="1" applyFont="1" applyFill="1" applyBorder="1">
      <alignment horizontal="right" vertical="center"/>
    </xf>
    <xf numFmtId="0" fontId="9" fillId="11" borderId="5" xfId="9" quotePrefix="1" applyFont="1" applyFill="1" applyBorder="1">
      <alignment horizontal="left" vertical="center" wrapText="1" indent="1"/>
    </xf>
    <xf numFmtId="3" fontId="10" fillId="11" borderId="5" xfId="10" applyNumberFormat="1" applyFont="1" applyFill="1" applyBorder="1">
      <alignment horizontal="right" vertical="center"/>
    </xf>
    <xf numFmtId="0" fontId="9" fillId="10" borderId="27" xfId="7" quotePrefix="1" applyFont="1" applyFill="1" applyBorder="1" applyAlignment="1">
      <alignment horizontal="left" vertical="center" wrapText="1" indent="3"/>
    </xf>
    <xf numFmtId="3" fontId="10" fillId="10" borderId="28" xfId="5" applyNumberFormat="1" applyFont="1" applyFill="1" applyBorder="1">
      <alignment vertical="center"/>
    </xf>
    <xf numFmtId="0" fontId="9" fillId="11" borderId="29" xfId="9" quotePrefix="1" applyNumberFormat="1" applyFont="1" applyFill="1" applyBorder="1" applyAlignment="1">
      <alignment horizontal="left" vertical="center" wrapText="1" indent="5"/>
    </xf>
    <xf numFmtId="3" fontId="10" fillId="11" borderId="17" xfId="10" applyNumberFormat="1" applyFont="1" applyFill="1" applyBorder="1">
      <alignment horizontal="right" vertical="center"/>
    </xf>
    <xf numFmtId="0" fontId="9" fillId="11" borderId="4" xfId="9" quotePrefix="1" applyNumberFormat="1" applyFont="1" applyFill="1" applyBorder="1" applyAlignment="1">
      <alignment horizontal="left" vertical="center" wrapText="1" indent="5"/>
    </xf>
    <xf numFmtId="3" fontId="10" fillId="11" borderId="6" xfId="10" applyNumberFormat="1" applyFont="1" applyFill="1" applyBorder="1">
      <alignment horizontal="right" vertical="center"/>
    </xf>
    <xf numFmtId="0" fontId="9" fillId="11" borderId="7" xfId="9" quotePrefix="1" applyNumberFormat="1" applyFont="1" applyFill="1" applyBorder="1" applyAlignment="1">
      <alignment horizontal="left" vertical="center" wrapText="1" indent="5"/>
    </xf>
    <xf numFmtId="0" fontId="9" fillId="11" borderId="8" xfId="9" quotePrefix="1" applyFont="1" applyFill="1" applyBorder="1">
      <alignment horizontal="left" vertical="center" wrapText="1" indent="1"/>
    </xf>
    <xf numFmtId="3" fontId="10" fillId="11" borderId="8" xfId="10" applyNumberFormat="1" applyFont="1" applyFill="1" applyBorder="1">
      <alignment horizontal="right" vertical="center"/>
    </xf>
    <xf numFmtId="3" fontId="10" fillId="11" borderId="9" xfId="10" applyNumberFormat="1" applyFont="1" applyFill="1" applyBorder="1">
      <alignment horizontal="right" vertical="center"/>
    </xf>
    <xf numFmtId="0" fontId="12" fillId="12" borderId="4" xfId="0" applyFont="1" applyFill="1" applyBorder="1" applyAlignment="1">
      <alignment horizontal="center" vertical="center"/>
    </xf>
    <xf numFmtId="0" fontId="37" fillId="11" borderId="4" xfId="0" applyFont="1" applyFill="1" applyBorder="1" applyAlignment="1">
      <alignment horizontal="center"/>
    </xf>
    <xf numFmtId="0" fontId="39" fillId="0" borderId="4" xfId="0" applyFont="1" applyBorder="1" applyAlignment="1">
      <alignment horizontal="center"/>
    </xf>
    <xf numFmtId="3" fontId="27" fillId="10" borderId="10" xfId="5" applyNumberFormat="1" applyFont="1" applyFill="1" applyBorder="1">
      <alignment vertical="center"/>
    </xf>
    <xf numFmtId="0" fontId="37" fillId="0" borderId="4" xfId="0" applyFont="1" applyBorder="1" applyAlignment="1">
      <alignment horizontal="center"/>
    </xf>
    <xf numFmtId="0" fontId="14" fillId="0" borderId="18" xfId="12" applyFont="1" applyFill="1" applyBorder="1" applyAlignment="1">
      <alignment horizontal="left" vertical="center" wrapText="1"/>
    </xf>
    <xf numFmtId="0" fontId="37" fillId="0" borderId="4" xfId="0" applyNumberFormat="1" applyFont="1" applyBorder="1" applyAlignment="1">
      <alignment horizontal="center"/>
    </xf>
    <xf numFmtId="0" fontId="26" fillId="10" borderId="29" xfId="9" quotePrefix="1" applyFont="1" applyFill="1" applyBorder="1" applyAlignment="1">
      <alignment horizontal="left" vertical="center"/>
    </xf>
    <xf numFmtId="0" fontId="26" fillId="13" borderId="30" xfId="11" applyFont="1" applyFill="1" applyBorder="1" applyAlignment="1">
      <alignment horizontal="left" vertical="center" wrapText="1"/>
    </xf>
    <xf numFmtId="3" fontId="27" fillId="10" borderId="16" xfId="10" applyNumberFormat="1" applyFont="1" applyFill="1" applyBorder="1">
      <alignment horizontal="right" vertical="center"/>
    </xf>
    <xf numFmtId="0" fontId="37" fillId="11" borderId="20" xfId="0" applyFont="1" applyFill="1" applyBorder="1" applyAlignment="1">
      <alignment horizontal="center"/>
    </xf>
    <xf numFmtId="0" fontId="14" fillId="11" borderId="21" xfId="9" quotePrefix="1" applyFont="1" applyFill="1" applyBorder="1">
      <alignment horizontal="left" vertical="center" wrapText="1" indent="1"/>
    </xf>
    <xf numFmtId="3" fontId="15" fillId="11" borderId="22" xfId="5" applyNumberFormat="1" applyFont="1" applyFill="1" applyBorder="1">
      <alignment vertical="center"/>
    </xf>
    <xf numFmtId="3" fontId="15" fillId="10" borderId="5" xfId="10" applyNumberFormat="1" applyFont="1" applyFill="1" applyBorder="1">
      <alignment horizontal="right" vertical="center"/>
    </xf>
    <xf numFmtId="0" fontId="13" fillId="12" borderId="5" xfId="9" quotePrefix="1" applyFont="1" applyFill="1" applyBorder="1" applyAlignment="1">
      <alignment horizontal="left" vertical="center" wrapText="1"/>
    </xf>
    <xf numFmtId="3" fontId="16" fillId="12" borderId="5" xfId="5" applyNumberFormat="1" applyFont="1" applyFill="1" applyBorder="1">
      <alignment vertical="center"/>
    </xf>
    <xf numFmtId="0" fontId="14" fillId="11" borderId="5" xfId="9" quotePrefix="1" applyFont="1" applyFill="1" applyBorder="1">
      <alignment horizontal="left" vertical="center" wrapText="1" indent="1"/>
    </xf>
    <xf numFmtId="3" fontId="15" fillId="11" borderId="5" xfId="5" applyNumberFormat="1" applyFont="1" applyFill="1" applyBorder="1">
      <alignment vertical="center"/>
    </xf>
    <xf numFmtId="3" fontId="15" fillId="10" borderId="5" xfId="5" applyNumberFormat="1" applyFont="1" applyFill="1" applyBorder="1">
      <alignment vertical="center"/>
    </xf>
    <xf numFmtId="3" fontId="27" fillId="10" borderId="5" xfId="5" applyNumberFormat="1" applyFont="1" applyFill="1" applyBorder="1">
      <alignment vertical="center"/>
    </xf>
    <xf numFmtId="0" fontId="14" fillId="0" borderId="5" xfId="12" applyFont="1" applyFill="1" applyBorder="1" applyAlignment="1">
      <alignment horizontal="left" vertical="center" wrapText="1"/>
    </xf>
    <xf numFmtId="3" fontId="27" fillId="10" borderId="17" xfId="10" applyNumberFormat="1" applyFont="1" applyFill="1" applyBorder="1">
      <alignment horizontal="right" vertical="center"/>
    </xf>
    <xf numFmtId="0" fontId="14" fillId="10" borderId="4" xfId="9" quotePrefix="1" applyFont="1" applyFill="1" applyBorder="1" applyAlignment="1">
      <alignment horizontal="left" vertical="center"/>
    </xf>
    <xf numFmtId="3" fontId="15" fillId="10" borderId="6" xfId="10" applyNumberFormat="1" applyFont="1" applyFill="1" applyBorder="1">
      <alignment horizontal="right" vertical="center"/>
    </xf>
    <xf numFmtId="3" fontId="16" fillId="12" borderId="6" xfId="5" applyNumberFormat="1" applyFont="1" applyFill="1" applyBorder="1">
      <alignment vertical="center"/>
    </xf>
    <xf numFmtId="3" fontId="15" fillId="11" borderId="6" xfId="5" applyNumberFormat="1" applyFont="1" applyFill="1" applyBorder="1">
      <alignment vertical="center"/>
    </xf>
    <xf numFmtId="3" fontId="27" fillId="10" borderId="6" xfId="5" applyNumberFormat="1" applyFont="1" applyFill="1" applyBorder="1">
      <alignment vertical="center"/>
    </xf>
    <xf numFmtId="3" fontId="15" fillId="10" borderId="6" xfId="5" applyNumberFormat="1" applyFont="1" applyFill="1" applyBorder="1">
      <alignment vertical="center"/>
    </xf>
    <xf numFmtId="3" fontId="15" fillId="11" borderId="31" xfId="5" applyNumberFormat="1" applyFont="1" applyFill="1" applyBorder="1">
      <alignment vertical="center"/>
    </xf>
    <xf numFmtId="3" fontId="27" fillId="10" borderId="13" xfId="5" applyNumberFormat="1" applyFont="1" applyFill="1" applyBorder="1">
      <alignment vertical="center"/>
    </xf>
    <xf numFmtId="0" fontId="37" fillId="0" borderId="7" xfId="0" applyNumberFormat="1" applyFont="1" applyBorder="1" applyAlignment="1">
      <alignment horizontal="center"/>
    </xf>
    <xf numFmtId="0" fontId="14" fillId="0" borderId="19" xfId="12" applyFont="1" applyFill="1" applyBorder="1" applyAlignment="1">
      <alignment horizontal="left" vertical="center" wrapText="1"/>
    </xf>
    <xf numFmtId="3" fontId="15" fillId="10" borderId="14" xfId="5" applyNumberFormat="1" applyFont="1" applyFill="1" applyBorder="1">
      <alignment vertical="center"/>
    </xf>
    <xf numFmtId="3" fontId="15" fillId="10" borderId="15" xfId="5" applyNumberFormat="1" applyFont="1" applyFill="1" applyBorder="1">
      <alignment vertical="center"/>
    </xf>
    <xf numFmtId="0" fontId="8" fillId="10" borderId="5" xfId="8" quotePrefix="1" applyFont="1" applyFill="1" applyBorder="1">
      <alignment horizontal="left" vertical="center" wrapText="1" indent="1"/>
    </xf>
    <xf numFmtId="3" fontId="11" fillId="10" borderId="5" xfId="5" applyNumberFormat="1" applyFont="1" applyFill="1" applyBorder="1">
      <alignment vertical="center"/>
    </xf>
    <xf numFmtId="0" fontId="19" fillId="10" borderId="5" xfId="8" quotePrefix="1" applyFont="1" applyFill="1" applyBorder="1">
      <alignment horizontal="left" vertical="center" wrapText="1" indent="1"/>
    </xf>
    <xf numFmtId="3" fontId="22" fillId="10" borderId="5" xfId="5" applyNumberFormat="1" applyFont="1" applyFill="1" applyBorder="1">
      <alignment vertical="center"/>
    </xf>
    <xf numFmtId="0" fontId="19" fillId="12" borderId="5" xfId="9" quotePrefix="1" applyFont="1" applyFill="1" applyBorder="1">
      <alignment horizontal="left" vertical="center" wrapText="1" indent="1"/>
    </xf>
    <xf numFmtId="3" fontId="22" fillId="12" borderId="5" xfId="5" applyNumberFormat="1" applyFont="1" applyFill="1" applyBorder="1">
      <alignment vertical="center"/>
    </xf>
    <xf numFmtId="0" fontId="20" fillId="11" borderId="5" xfId="9" quotePrefix="1" applyFont="1" applyFill="1" applyBorder="1">
      <alignment horizontal="left" vertical="center" wrapText="1" indent="1"/>
    </xf>
    <xf numFmtId="3" fontId="21" fillId="11" borderId="5" xfId="5" applyNumberFormat="1" applyFont="1" applyFill="1" applyBorder="1">
      <alignment vertical="center"/>
    </xf>
    <xf numFmtId="0" fontId="23" fillId="0" borderId="5" xfId="12" applyFont="1" applyFill="1" applyBorder="1" applyAlignment="1">
      <alignment horizontal="left" vertical="center" wrapText="1"/>
    </xf>
    <xf numFmtId="3" fontId="24" fillId="10" borderId="5" xfId="5" applyNumberFormat="1" applyFont="1" applyFill="1" applyBorder="1">
      <alignment vertical="center"/>
    </xf>
    <xf numFmtId="0" fontId="20" fillId="0" borderId="5" xfId="12" applyFont="1" applyFill="1" applyBorder="1" applyAlignment="1">
      <alignment horizontal="left" vertical="center" wrapText="1"/>
    </xf>
    <xf numFmtId="3" fontId="24" fillId="10" borderId="5" xfId="10" applyNumberFormat="1" applyFont="1" applyFill="1" applyBorder="1">
      <alignment horizontal="right" vertical="center"/>
    </xf>
    <xf numFmtId="0" fontId="24" fillId="13" borderId="5" xfId="13" applyFont="1" applyFill="1" applyBorder="1" applyAlignment="1">
      <alignment horizontal="left" wrapText="1"/>
    </xf>
    <xf numFmtId="164" fontId="21" fillId="10" borderId="5" xfId="10" applyNumberFormat="1" applyFont="1" applyFill="1" applyBorder="1">
      <alignment horizontal="right" vertical="center"/>
    </xf>
    <xf numFmtId="0" fontId="19" fillId="12" borderId="5" xfId="9" quotePrefix="1" applyFont="1" applyFill="1" applyBorder="1" applyAlignment="1">
      <alignment horizontal="left" vertical="center" wrapText="1"/>
    </xf>
    <xf numFmtId="3" fontId="11" fillId="10" borderId="6" xfId="5" applyNumberFormat="1" applyFont="1" applyFill="1" applyBorder="1">
      <alignment vertical="center"/>
    </xf>
    <xf numFmtId="3" fontId="22" fillId="10" borderId="6" xfId="5" applyNumberFormat="1" applyFont="1" applyFill="1" applyBorder="1">
      <alignment vertical="center"/>
    </xf>
    <xf numFmtId="3" fontId="22" fillId="12" borderId="6" xfId="5" applyNumberFormat="1" applyFont="1" applyFill="1" applyBorder="1">
      <alignment vertical="center"/>
    </xf>
    <xf numFmtId="3" fontId="21" fillId="11" borderId="6" xfId="5" applyNumberFormat="1" applyFont="1" applyFill="1" applyBorder="1">
      <alignment vertical="center"/>
    </xf>
    <xf numFmtId="3" fontId="24" fillId="10" borderId="6" xfId="5" applyNumberFormat="1" applyFont="1" applyFill="1" applyBorder="1">
      <alignment vertical="center"/>
    </xf>
    <xf numFmtId="3" fontId="21" fillId="10" borderId="6" xfId="5" applyNumberFormat="1" applyFont="1" applyFill="1" applyBorder="1">
      <alignment vertical="center"/>
    </xf>
    <xf numFmtId="3" fontId="21" fillId="10" borderId="6" xfId="10" applyNumberFormat="1" applyFont="1" applyFill="1" applyBorder="1">
      <alignment horizontal="right" vertical="center"/>
    </xf>
    <xf numFmtId="3" fontId="24" fillId="10" borderId="6" xfId="10" applyNumberFormat="1" applyFont="1" applyFill="1" applyBorder="1">
      <alignment horizontal="right" vertical="center"/>
    </xf>
    <xf numFmtId="164" fontId="21" fillId="10" borderId="6" xfId="10" applyNumberFormat="1" applyFont="1" applyFill="1" applyBorder="1">
      <alignment horizontal="right" vertical="center"/>
    </xf>
    <xf numFmtId="0" fontId="20" fillId="0" borderId="8" xfId="12" applyFont="1" applyFill="1" applyBorder="1" applyAlignment="1">
      <alignment horizontal="left" vertical="center" wrapText="1"/>
    </xf>
    <xf numFmtId="3" fontId="21" fillId="10" borderId="8" xfId="5" applyNumberFormat="1" applyFont="1" applyFill="1" applyBorder="1">
      <alignment vertical="center"/>
    </xf>
    <xf numFmtId="3" fontId="21" fillId="10" borderId="9" xfId="5" applyNumberFormat="1" applyFont="1" applyFill="1" applyBorder="1">
      <alignment vertical="center"/>
    </xf>
  </cellXfs>
  <cellStyles count="14">
    <cellStyle name="Normalno" xfId="0" builtinId="0"/>
    <cellStyle name="Obično_List4" xfId="12" xr:uid="{E4733CD5-5918-4947-892E-82C3C65AD7EB}"/>
    <cellStyle name="Obično_List5" xfId="13" xr:uid="{F41D0D61-EDB9-4604-A154-11320A0CB5F7}"/>
    <cellStyle name="Obično_List7" xfId="11" xr:uid="{6D73A740-7DB6-4F87-AD69-0CCC2C6DB04A}"/>
    <cellStyle name="SAPBEXaggData" xfId="5" xr:uid="{CA9E82ED-DC7C-4C4E-A6DB-0DA46B72D912}"/>
    <cellStyle name="SAPBEXaggItem" xfId="4" xr:uid="{2F9FFA8E-F936-4B56-BB2F-B5C569090104}"/>
    <cellStyle name="SAPBEXchaText" xfId="1" xr:uid="{3674E5C1-F0A3-4582-813B-B5B3A96EACF3}"/>
    <cellStyle name="SAPBEXformats" xfId="3" xr:uid="{D760FC0B-6378-4A99-958C-174A3991D8CA}"/>
    <cellStyle name="SAPBEXHLevel0" xfId="6" xr:uid="{2D765F6E-DDE9-4FDB-8646-0A03D157195A}"/>
    <cellStyle name="SAPBEXHLevel1" xfId="7" xr:uid="{19A305C0-5BED-43B4-AB1A-4ECDF390B572}"/>
    <cellStyle name="SAPBEXHLevel2" xfId="8" xr:uid="{0212A1BB-6562-4B16-9436-4D2EBE808C1A}"/>
    <cellStyle name="SAPBEXHLevel3" xfId="9" xr:uid="{520C1AAE-5C58-498A-A377-74695C28A3B0}"/>
    <cellStyle name="SAPBEXstdData" xfId="10" xr:uid="{E9625930-7313-45C5-A5E9-62CB734D3A9E}"/>
    <cellStyle name="SAPBEXstdItem" xfId="2" xr:uid="{04EEFB04-CDAC-4153-B05C-0AF71EEF18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269875</xdr:colOff>
      <xdr:row>50</xdr:row>
      <xdr:rowOff>0</xdr:rowOff>
    </xdr:from>
    <xdr:to>
      <xdr:col>0</xdr:col>
      <xdr:colOff>396875</xdr:colOff>
      <xdr:row>50</xdr:row>
      <xdr:rowOff>127000</xdr:rowOff>
    </xdr:to>
    <xdr:pic macro="[2]!DesignIconClicked">
      <xdr:nvPicPr>
        <xdr:cNvPr id="2" name="BExY3OQEZ06W2TR1CFCNBPUBLUFC">
          <a:extLst>
            <a:ext uri="{FF2B5EF4-FFF2-40B4-BE49-F238E27FC236}">
              <a16:creationId xmlns:a16="http://schemas.microsoft.com/office/drawing/2014/main" id="{C5B0DCCD-BA0E-495E-990E-8305E37DE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547497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51</xdr:row>
      <xdr:rowOff>0</xdr:rowOff>
    </xdr:from>
    <xdr:to>
      <xdr:col>0</xdr:col>
      <xdr:colOff>396875</xdr:colOff>
      <xdr:row>51</xdr:row>
      <xdr:rowOff>127000</xdr:rowOff>
    </xdr:to>
    <xdr:pic macro="[2]!DesignIconClicked">
      <xdr:nvPicPr>
        <xdr:cNvPr id="3" name="BEx1UHXUPXPUZQ62JL7R7LU2KBCB">
          <a:extLst>
            <a:ext uri="{FF2B5EF4-FFF2-40B4-BE49-F238E27FC236}">
              <a16:creationId xmlns:a16="http://schemas.microsoft.com/office/drawing/2014/main" id="{E3F0C9E4-E399-426B-97BB-EF1DE65EB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54940200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marincelborkovic\AppData\Local\Microsoft\Windows\INetCache\Content.Outlook\C9OI7OH0\REBALANS%2063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SHODI"/>
      <sheetName val="RASHODI2"/>
      <sheetName val="PRIHODI"/>
    </sheetNames>
    <sheetDataSet>
      <sheetData sheetId="0">
        <row r="5102">
          <cell r="C5102">
            <v>572469</v>
          </cell>
        </row>
        <row r="5162">
          <cell r="C5162">
            <v>80554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1227-761A-43EF-A89F-1BA1DEC351F1}">
  <sheetPr>
    <pageSetUpPr fitToPage="1"/>
  </sheetPr>
  <dimension ref="A1:L22"/>
  <sheetViews>
    <sheetView tabSelected="1" workbookViewId="0">
      <selection activeCell="H7" sqref="H7"/>
    </sheetView>
  </sheetViews>
  <sheetFormatPr defaultRowHeight="15" x14ac:dyDescent="0.25"/>
  <cols>
    <col min="1" max="1" width="14" customWidth="1"/>
    <col min="2" max="2" width="49.140625" customWidth="1"/>
    <col min="3" max="3" width="22" customWidth="1"/>
    <col min="4" max="4" width="22.140625" customWidth="1"/>
    <col min="5" max="5" width="21.7109375" customWidth="1"/>
    <col min="9" max="9" width="10.140625" bestFit="1" customWidth="1"/>
    <col min="10" max="10" width="15.140625" customWidth="1"/>
    <col min="11" max="11" width="11.7109375" bestFit="1" customWidth="1"/>
  </cols>
  <sheetData>
    <row r="1" spans="1:12" ht="44.25" customHeight="1" x14ac:dyDescent="0.35">
      <c r="A1" s="87" t="s">
        <v>155</v>
      </c>
      <c r="B1" s="87"/>
      <c r="C1" s="87"/>
      <c r="D1" s="87"/>
      <c r="E1" s="87"/>
    </row>
    <row r="2" spans="1:12" ht="21" x14ac:dyDescent="0.35">
      <c r="A2" s="88" t="s">
        <v>0</v>
      </c>
      <c r="B2" s="88"/>
      <c r="C2" s="88"/>
      <c r="D2" s="88"/>
      <c r="E2" s="88"/>
      <c r="H2" s="40"/>
    </row>
    <row r="3" spans="1:12" ht="19.5" thickBot="1" x14ac:dyDescent="0.35">
      <c r="A3" s="74" t="s">
        <v>132</v>
      </c>
      <c r="B3" s="1"/>
      <c r="C3" s="1"/>
      <c r="D3" s="1"/>
      <c r="E3" s="77" t="s">
        <v>119</v>
      </c>
    </row>
    <row r="4" spans="1:12" ht="44.25" customHeight="1" x14ac:dyDescent="0.3">
      <c r="A4" s="2"/>
      <c r="B4" s="80" t="s">
        <v>135</v>
      </c>
      <c r="C4" s="82" t="s">
        <v>118</v>
      </c>
      <c r="D4" s="95" t="s">
        <v>137</v>
      </c>
      <c r="E4" s="96" t="s">
        <v>138</v>
      </c>
    </row>
    <row r="5" spans="1:12" ht="18.75" x14ac:dyDescent="0.3">
      <c r="A5" s="3" t="s">
        <v>1</v>
      </c>
      <c r="B5" s="4" t="s">
        <v>2</v>
      </c>
      <c r="C5" s="5">
        <f>C6+C7</f>
        <v>14010126</v>
      </c>
      <c r="D5" s="5">
        <f>D6+D7</f>
        <v>699815</v>
      </c>
      <c r="E5" s="6">
        <f>E6</f>
        <v>14709941</v>
      </c>
    </row>
    <row r="6" spans="1:12" ht="18.75" x14ac:dyDescent="0.3">
      <c r="A6" s="3">
        <v>6</v>
      </c>
      <c r="B6" s="4" t="s">
        <v>3</v>
      </c>
      <c r="C6" s="5">
        <f>'PLAN PRIHODA'!C8</f>
        <v>14010126</v>
      </c>
      <c r="D6" s="5">
        <f>'PLAN PRIHODA'!D8</f>
        <v>699815</v>
      </c>
      <c r="E6" s="6">
        <f>'PLAN PRIHODA'!E8</f>
        <v>14709941</v>
      </c>
    </row>
    <row r="7" spans="1:12" ht="18.75" x14ac:dyDescent="0.3">
      <c r="A7" s="3">
        <v>7</v>
      </c>
      <c r="B7" s="4" t="s">
        <v>4</v>
      </c>
      <c r="C7" s="5">
        <v>0</v>
      </c>
      <c r="D7" s="5">
        <v>0</v>
      </c>
      <c r="E7" s="6">
        <v>0</v>
      </c>
    </row>
    <row r="8" spans="1:12" ht="18.75" x14ac:dyDescent="0.3">
      <c r="A8" s="3"/>
      <c r="B8" s="4" t="s">
        <v>5</v>
      </c>
      <c r="C8" s="5">
        <f>C9+C10</f>
        <v>14032491</v>
      </c>
      <c r="D8" s="5">
        <f t="shared" ref="D8:E8" si="0">D9+D10</f>
        <v>699815</v>
      </c>
      <c r="E8" s="6">
        <f>E9+E10</f>
        <v>14732306</v>
      </c>
      <c r="J8" s="73"/>
    </row>
    <row r="9" spans="1:12" ht="18.75" x14ac:dyDescent="0.3">
      <c r="A9" s="3">
        <v>3</v>
      </c>
      <c r="B9" s="4" t="s">
        <v>6</v>
      </c>
      <c r="C9" s="5">
        <f>'PLAN RASHODA'!C10+'PLAN RASHODA'!C73+'PLAN RASHODA'!C115+'PLAN RASHODA'!C142+'PLAN RASHODA'!C170</f>
        <v>13456488</v>
      </c>
      <c r="D9" s="5">
        <f>'PLAN RASHODA'!D10+'PLAN RASHODA'!D73+'PLAN RASHODA'!D142+'PLAN RASHODA'!D199+'PLAN RASHODA'!D221</f>
        <v>263099</v>
      </c>
      <c r="E9" s="6">
        <f>C9+D9</f>
        <v>13719587</v>
      </c>
      <c r="H9" s="23"/>
    </row>
    <row r="10" spans="1:12" ht="18.75" x14ac:dyDescent="0.3">
      <c r="A10" s="3">
        <v>4</v>
      </c>
      <c r="B10" s="4" t="s">
        <v>7</v>
      </c>
      <c r="C10" s="5">
        <f>'PLAN RASHODA'!C59+'PLAN RASHODA'!C132+'PLAN RASHODA'!C162+'PLAN RASHODA'!C191</f>
        <v>576003</v>
      </c>
      <c r="D10" s="5">
        <f>'PLAN RASHODA'!D132+'PLAN RASHODA'!D162+'PLAN RASHODA'!D182+'PLAN RASHODA'!D213</f>
        <v>436716</v>
      </c>
      <c r="E10" s="6">
        <f>C10+D10</f>
        <v>1012719</v>
      </c>
      <c r="H10" s="23"/>
      <c r="I10" s="73"/>
      <c r="J10" s="73"/>
      <c r="K10" s="73"/>
      <c r="L10" s="73"/>
    </row>
    <row r="11" spans="1:12" ht="19.5" thickBot="1" x14ac:dyDescent="0.35">
      <c r="A11" s="7"/>
      <c r="B11" s="8" t="s">
        <v>8</v>
      </c>
      <c r="C11" s="9">
        <f>C5-C8</f>
        <v>-22365</v>
      </c>
      <c r="D11" s="9">
        <f t="shared" ref="D11:E11" si="1">D5-D8</f>
        <v>0</v>
      </c>
      <c r="E11" s="75">
        <f>E5-E8</f>
        <v>-22365</v>
      </c>
      <c r="I11" s="73"/>
      <c r="J11" s="73"/>
      <c r="K11" s="73"/>
      <c r="L11" s="73"/>
    </row>
    <row r="12" spans="1:12" ht="19.5" thickBot="1" x14ac:dyDescent="0.35">
      <c r="A12" s="1"/>
      <c r="B12" s="1"/>
      <c r="C12" s="1"/>
      <c r="D12" s="1"/>
      <c r="E12" s="1"/>
      <c r="I12" s="73"/>
      <c r="J12" s="73"/>
      <c r="K12" s="73"/>
      <c r="L12" s="73"/>
    </row>
    <row r="13" spans="1:12" ht="42" x14ac:dyDescent="0.3">
      <c r="A13" s="10"/>
      <c r="B13" s="80" t="s">
        <v>135</v>
      </c>
      <c r="C13" s="82" t="s">
        <v>118</v>
      </c>
      <c r="D13" s="95" t="s">
        <v>137</v>
      </c>
      <c r="E13" s="96" t="s">
        <v>138</v>
      </c>
      <c r="I13" s="73"/>
      <c r="J13" s="73"/>
      <c r="K13" s="73"/>
      <c r="L13" s="73"/>
    </row>
    <row r="14" spans="1:12" ht="37.5" x14ac:dyDescent="0.3">
      <c r="A14" s="11" t="s">
        <v>9</v>
      </c>
      <c r="B14" s="55" t="s">
        <v>96</v>
      </c>
      <c r="C14" s="5">
        <v>993197</v>
      </c>
      <c r="D14" s="5">
        <v>0</v>
      </c>
      <c r="E14" s="6">
        <f>C14</f>
        <v>993197</v>
      </c>
      <c r="I14" s="73"/>
      <c r="J14" s="73"/>
      <c r="K14" s="73"/>
      <c r="L14" s="73"/>
    </row>
    <row r="15" spans="1:12" ht="38.25" thickBot="1" x14ac:dyDescent="0.35">
      <c r="A15" s="13" t="s">
        <v>10</v>
      </c>
      <c r="B15" s="15" t="s">
        <v>97</v>
      </c>
      <c r="C15" s="9">
        <f>543950+327839+86783+22665+374</f>
        <v>981611</v>
      </c>
      <c r="D15" s="9">
        <v>0</v>
      </c>
      <c r="E15" s="75">
        <f>C15</f>
        <v>981611</v>
      </c>
      <c r="I15" s="73"/>
      <c r="J15" s="73"/>
      <c r="K15" s="73"/>
      <c r="L15" s="73"/>
    </row>
    <row r="16" spans="1:12" ht="19.5" thickBot="1" x14ac:dyDescent="0.35">
      <c r="A16" s="74" t="s">
        <v>133</v>
      </c>
      <c r="B16" s="1"/>
      <c r="C16" s="1"/>
      <c r="D16" s="1"/>
      <c r="E16" s="1"/>
      <c r="I16" s="73"/>
      <c r="J16" s="73"/>
      <c r="K16" s="73"/>
      <c r="L16" s="73"/>
    </row>
    <row r="17" spans="1:11" ht="42" x14ac:dyDescent="0.3">
      <c r="A17" s="10" t="s">
        <v>1</v>
      </c>
      <c r="B17" s="80" t="s">
        <v>135</v>
      </c>
      <c r="C17" s="82" t="s">
        <v>118</v>
      </c>
      <c r="D17" s="95" t="s">
        <v>137</v>
      </c>
      <c r="E17" s="96" t="s">
        <v>138</v>
      </c>
      <c r="I17" s="73"/>
      <c r="J17" s="73"/>
      <c r="K17" s="73"/>
    </row>
    <row r="18" spans="1:11" ht="39" customHeight="1" x14ac:dyDescent="0.3">
      <c r="A18" s="3">
        <v>8</v>
      </c>
      <c r="B18" s="14" t="s">
        <v>11</v>
      </c>
      <c r="C18" s="4">
        <v>0</v>
      </c>
      <c r="D18" s="4">
        <v>0</v>
      </c>
      <c r="E18" s="12">
        <v>0</v>
      </c>
      <c r="J18" s="73"/>
      <c r="K18" s="73"/>
    </row>
    <row r="19" spans="1:11" ht="40.5" customHeight="1" thickBot="1" x14ac:dyDescent="0.35">
      <c r="A19" s="7">
        <v>5</v>
      </c>
      <c r="B19" s="15" t="s">
        <v>12</v>
      </c>
      <c r="C19" s="9">
        <v>6700</v>
      </c>
      <c r="D19" s="9">
        <v>0</v>
      </c>
      <c r="E19" s="75">
        <v>6700</v>
      </c>
      <c r="I19" s="73"/>
      <c r="J19" s="73"/>
      <c r="K19" s="73"/>
    </row>
    <row r="20" spans="1:11" ht="18.75" x14ac:dyDescent="0.3">
      <c r="A20" s="1"/>
      <c r="B20" s="1"/>
      <c r="C20" s="1"/>
      <c r="D20" s="1"/>
      <c r="E20" s="1"/>
      <c r="I20" s="73"/>
      <c r="J20" s="73"/>
      <c r="K20" s="73"/>
    </row>
    <row r="21" spans="1:11" x14ac:dyDescent="0.25">
      <c r="I21" s="73"/>
      <c r="J21" s="73"/>
      <c r="K21" s="73"/>
    </row>
    <row r="22" spans="1:11" x14ac:dyDescent="0.25">
      <c r="I22" s="73"/>
      <c r="J22" s="73"/>
      <c r="K22" s="73"/>
    </row>
  </sheetData>
  <mergeCells count="2">
    <mergeCell ref="A1:E1"/>
    <mergeCell ref="A2:E2"/>
  </mergeCell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3DBB-00DC-48C3-AA27-534F5EFCB28F}">
  <sheetPr>
    <pageSetUpPr fitToPage="1"/>
  </sheetPr>
  <dimension ref="A2:K52"/>
  <sheetViews>
    <sheetView topLeftCell="A10" workbookViewId="0">
      <selection activeCell="A3" sqref="A3:E3"/>
    </sheetView>
  </sheetViews>
  <sheetFormatPr defaultRowHeight="15" x14ac:dyDescent="0.25"/>
  <cols>
    <col min="1" max="1" width="20.140625" customWidth="1"/>
    <col min="2" max="2" width="68" customWidth="1"/>
    <col min="3" max="3" width="24.5703125" customWidth="1"/>
    <col min="4" max="4" width="28.140625" customWidth="1"/>
    <col min="5" max="5" width="29.7109375" customWidth="1"/>
    <col min="8" max="8" width="10" bestFit="1" customWidth="1"/>
  </cols>
  <sheetData>
    <row r="2" spans="1:8" ht="33.75" x14ac:dyDescent="0.5">
      <c r="A2" s="90" t="s">
        <v>134</v>
      </c>
      <c r="B2" s="90"/>
      <c r="C2" s="90"/>
      <c r="D2" s="90"/>
      <c r="E2" s="90"/>
    </row>
    <row r="3" spans="1:8" ht="108.75" customHeight="1" x14ac:dyDescent="0.55000000000000004">
      <c r="A3" s="89" t="s">
        <v>156</v>
      </c>
      <c r="B3" s="89"/>
      <c r="C3" s="89"/>
      <c r="D3" s="89"/>
      <c r="E3" s="89"/>
    </row>
    <row r="4" spans="1:8" ht="27.75" customHeight="1" x14ac:dyDescent="0.55000000000000004">
      <c r="A4" s="89" t="s">
        <v>101</v>
      </c>
      <c r="B4" s="89"/>
      <c r="C4" s="89"/>
      <c r="D4" s="89"/>
      <c r="E4" s="89"/>
    </row>
    <row r="5" spans="1:8" ht="24" thickBot="1" x14ac:dyDescent="0.4">
      <c r="E5" s="79" t="s">
        <v>120</v>
      </c>
    </row>
    <row r="6" spans="1:8" ht="40.5" customHeight="1" x14ac:dyDescent="0.25">
      <c r="A6" s="24" t="s">
        <v>13</v>
      </c>
      <c r="B6" s="81" t="s">
        <v>135</v>
      </c>
      <c r="C6" s="82" t="s">
        <v>118</v>
      </c>
      <c r="D6" s="95" t="s">
        <v>137</v>
      </c>
      <c r="E6" s="96" t="s">
        <v>138</v>
      </c>
    </row>
    <row r="7" spans="1:8" ht="21" x14ac:dyDescent="0.25">
      <c r="A7" s="25"/>
      <c r="B7" s="26"/>
      <c r="C7" s="27"/>
      <c r="D7" s="27"/>
      <c r="E7" s="28"/>
    </row>
    <row r="8" spans="1:8" ht="33.75" customHeight="1" x14ac:dyDescent="0.25">
      <c r="A8" s="29"/>
      <c r="B8" s="30" t="s">
        <v>21</v>
      </c>
      <c r="C8" s="31">
        <f>C9+C16+C35</f>
        <v>14010126</v>
      </c>
      <c r="D8" s="31">
        <f>D41+D46+D30+D16+D9</f>
        <v>699815</v>
      </c>
      <c r="E8" s="76">
        <f>C8+D8</f>
        <v>14709941</v>
      </c>
      <c r="H8" s="23"/>
    </row>
    <row r="9" spans="1:8" ht="30" customHeight="1" x14ac:dyDescent="0.25">
      <c r="A9" s="38">
        <v>11</v>
      </c>
      <c r="B9" s="32" t="s">
        <v>16</v>
      </c>
      <c r="C9" s="33">
        <f>C11+C13</f>
        <v>13516621</v>
      </c>
      <c r="D9" s="33">
        <f>D14</f>
        <v>39820</v>
      </c>
      <c r="E9" s="37">
        <f t="shared" ref="E9:E40" si="0">C9+D9</f>
        <v>13556441</v>
      </c>
      <c r="H9" s="23"/>
    </row>
    <row r="10" spans="1:8" ht="34.5" customHeight="1" x14ac:dyDescent="0.25">
      <c r="A10" s="42" t="s">
        <v>23</v>
      </c>
      <c r="B10" s="43" t="s">
        <v>24</v>
      </c>
      <c r="C10" s="44">
        <f>C11</f>
        <v>10065830</v>
      </c>
      <c r="D10" s="44">
        <v>0</v>
      </c>
      <c r="E10" s="45">
        <f t="shared" si="0"/>
        <v>10065830</v>
      </c>
    </row>
    <row r="11" spans="1:8" ht="55.5" customHeight="1" x14ac:dyDescent="0.25">
      <c r="A11" s="34">
        <v>671</v>
      </c>
      <c r="B11" s="51" t="s">
        <v>22</v>
      </c>
      <c r="C11" s="35">
        <v>10065830</v>
      </c>
      <c r="D11" s="35">
        <v>0</v>
      </c>
      <c r="E11" s="36">
        <f t="shared" si="0"/>
        <v>10065830</v>
      </c>
    </row>
    <row r="12" spans="1:8" ht="43.5" customHeight="1" x14ac:dyDescent="0.25">
      <c r="A12" s="42" t="s">
        <v>25</v>
      </c>
      <c r="B12" s="43" t="s">
        <v>26</v>
      </c>
      <c r="C12" s="44">
        <f>C13</f>
        <v>3450791</v>
      </c>
      <c r="D12" s="44">
        <v>0</v>
      </c>
      <c r="E12" s="45">
        <f t="shared" si="0"/>
        <v>3450791</v>
      </c>
    </row>
    <row r="13" spans="1:8" ht="55.5" customHeight="1" x14ac:dyDescent="0.25">
      <c r="A13" s="34">
        <v>671</v>
      </c>
      <c r="B13" s="51" t="s">
        <v>22</v>
      </c>
      <c r="C13" s="35">
        <v>3450791</v>
      </c>
      <c r="D13" s="35">
        <v>0</v>
      </c>
      <c r="E13" s="36">
        <f t="shared" si="0"/>
        <v>3450791</v>
      </c>
    </row>
    <row r="14" spans="1:8" ht="55.5" customHeight="1" x14ac:dyDescent="0.25">
      <c r="A14" s="42" t="s">
        <v>27</v>
      </c>
      <c r="B14" s="43" t="s">
        <v>28</v>
      </c>
      <c r="C14" s="44">
        <v>0</v>
      </c>
      <c r="D14" s="44">
        <f>D15</f>
        <v>39820</v>
      </c>
      <c r="E14" s="45">
        <f t="shared" ref="E14:E15" si="1">C14+D14</f>
        <v>39820</v>
      </c>
    </row>
    <row r="15" spans="1:8" ht="55.5" customHeight="1" x14ac:dyDescent="0.25">
      <c r="A15" s="34">
        <v>671</v>
      </c>
      <c r="B15" s="51" t="s">
        <v>22</v>
      </c>
      <c r="C15" s="35">
        <v>0</v>
      </c>
      <c r="D15" s="35">
        <v>39820</v>
      </c>
      <c r="E15" s="36">
        <f t="shared" si="1"/>
        <v>39820</v>
      </c>
    </row>
    <row r="16" spans="1:8" ht="30.75" customHeight="1" x14ac:dyDescent="0.25">
      <c r="A16" s="38">
        <v>31</v>
      </c>
      <c r="B16" s="32" t="s">
        <v>18</v>
      </c>
      <c r="C16" s="33">
        <f>C17</f>
        <v>360505</v>
      </c>
      <c r="D16" s="33">
        <f>D17</f>
        <v>1824</v>
      </c>
      <c r="E16" s="37">
        <f t="shared" si="0"/>
        <v>362329</v>
      </c>
    </row>
    <row r="17" spans="1:11" ht="52.5" customHeight="1" x14ac:dyDescent="0.25">
      <c r="A17" s="42" t="s">
        <v>33</v>
      </c>
      <c r="B17" s="43" t="s">
        <v>34</v>
      </c>
      <c r="C17" s="44">
        <f>C18</f>
        <v>360505</v>
      </c>
      <c r="D17" s="44">
        <f t="shared" ref="D17" si="2">D18</f>
        <v>1824</v>
      </c>
      <c r="E17" s="45">
        <f t="shared" si="0"/>
        <v>362329</v>
      </c>
      <c r="K17" s="23"/>
    </row>
    <row r="18" spans="1:11" ht="33.75" customHeight="1" x14ac:dyDescent="0.25">
      <c r="A18" s="49">
        <v>6</v>
      </c>
      <c r="B18" s="52" t="s">
        <v>85</v>
      </c>
      <c r="C18" s="50">
        <f>C19+C23+C27</f>
        <v>360505</v>
      </c>
      <c r="D18" s="50">
        <f>D19</f>
        <v>1824</v>
      </c>
      <c r="E18" s="72">
        <f t="shared" si="0"/>
        <v>362329</v>
      </c>
      <c r="K18" s="23"/>
    </row>
    <row r="19" spans="1:11" ht="63.75" customHeight="1" x14ac:dyDescent="0.25">
      <c r="A19" s="34">
        <v>66</v>
      </c>
      <c r="B19" s="51" t="s">
        <v>86</v>
      </c>
      <c r="C19" s="35">
        <f>C20</f>
        <v>359000</v>
      </c>
      <c r="D19" s="35">
        <f>D20</f>
        <v>1824</v>
      </c>
      <c r="E19" s="36">
        <f t="shared" si="0"/>
        <v>360824</v>
      </c>
      <c r="K19" s="23"/>
    </row>
    <row r="20" spans="1:11" ht="50.25" customHeight="1" x14ac:dyDescent="0.25">
      <c r="A20" s="34">
        <v>661</v>
      </c>
      <c r="B20" s="51" t="s">
        <v>29</v>
      </c>
      <c r="C20" s="35">
        <f>C21+C22</f>
        <v>359000</v>
      </c>
      <c r="D20" s="35">
        <v>1824</v>
      </c>
      <c r="E20" s="36">
        <f t="shared" si="0"/>
        <v>360824</v>
      </c>
    </row>
    <row r="21" spans="1:11" ht="36.75" customHeight="1" x14ac:dyDescent="0.25">
      <c r="A21" s="34">
        <v>6614</v>
      </c>
      <c r="B21" s="51" t="s">
        <v>30</v>
      </c>
      <c r="C21" s="35">
        <v>2000</v>
      </c>
      <c r="D21" s="35">
        <v>0</v>
      </c>
      <c r="E21" s="36">
        <f t="shared" si="0"/>
        <v>2000</v>
      </c>
    </row>
    <row r="22" spans="1:11" ht="36.75" customHeight="1" x14ac:dyDescent="0.25">
      <c r="A22" s="34">
        <v>6615</v>
      </c>
      <c r="B22" s="51" t="s">
        <v>88</v>
      </c>
      <c r="C22" s="35">
        <v>357000</v>
      </c>
      <c r="D22" s="35">
        <v>0</v>
      </c>
      <c r="E22" s="36">
        <f t="shared" si="0"/>
        <v>357000</v>
      </c>
    </row>
    <row r="23" spans="1:11" ht="36.75" customHeight="1" x14ac:dyDescent="0.25">
      <c r="A23" s="34">
        <v>64</v>
      </c>
      <c r="B23" s="51" t="s">
        <v>87</v>
      </c>
      <c r="C23" s="35">
        <f>C24</f>
        <v>505</v>
      </c>
      <c r="D23" s="35">
        <v>0</v>
      </c>
      <c r="E23" s="36">
        <f t="shared" si="0"/>
        <v>505</v>
      </c>
    </row>
    <row r="24" spans="1:11" ht="36.75" customHeight="1" x14ac:dyDescent="0.25">
      <c r="A24" s="34">
        <v>641</v>
      </c>
      <c r="B24" s="51" t="s">
        <v>31</v>
      </c>
      <c r="C24" s="35">
        <f>C25+C26</f>
        <v>505</v>
      </c>
      <c r="D24" s="35">
        <v>0</v>
      </c>
      <c r="E24" s="36">
        <f t="shared" si="0"/>
        <v>505</v>
      </c>
    </row>
    <row r="25" spans="1:11" ht="36.75" customHeight="1" x14ac:dyDescent="0.25">
      <c r="A25" s="34">
        <v>6413</v>
      </c>
      <c r="B25" s="51" t="s">
        <v>32</v>
      </c>
      <c r="C25" s="35">
        <v>5</v>
      </c>
      <c r="D25" s="35">
        <v>0</v>
      </c>
      <c r="E25" s="36">
        <f t="shared" si="0"/>
        <v>5</v>
      </c>
    </row>
    <row r="26" spans="1:11" ht="36.75" customHeight="1" x14ac:dyDescent="0.25">
      <c r="A26" s="34">
        <v>6415</v>
      </c>
      <c r="B26" s="51" t="s">
        <v>129</v>
      </c>
      <c r="C26" s="35">
        <v>500</v>
      </c>
      <c r="D26" s="35">
        <v>0</v>
      </c>
      <c r="E26" s="36">
        <f t="shared" si="0"/>
        <v>500</v>
      </c>
    </row>
    <row r="27" spans="1:11" ht="36.75" customHeight="1" x14ac:dyDescent="0.25">
      <c r="A27" s="34">
        <v>68</v>
      </c>
      <c r="B27" s="51" t="s">
        <v>131</v>
      </c>
      <c r="C27" s="35">
        <f>C28</f>
        <v>1000</v>
      </c>
      <c r="D27" s="35">
        <v>0</v>
      </c>
      <c r="E27" s="36">
        <f t="shared" si="0"/>
        <v>1000</v>
      </c>
    </row>
    <row r="28" spans="1:11" ht="36.75" customHeight="1" x14ac:dyDescent="0.25">
      <c r="A28" s="34">
        <v>683</v>
      </c>
      <c r="B28" s="51" t="s">
        <v>130</v>
      </c>
      <c r="C28" s="35">
        <f>C29</f>
        <v>1000</v>
      </c>
      <c r="D28" s="35">
        <v>0</v>
      </c>
      <c r="E28" s="36">
        <f t="shared" si="0"/>
        <v>1000</v>
      </c>
    </row>
    <row r="29" spans="1:11" ht="36.75" customHeight="1" x14ac:dyDescent="0.25">
      <c r="A29" s="34">
        <v>6831</v>
      </c>
      <c r="B29" s="51" t="s">
        <v>130</v>
      </c>
      <c r="C29" s="35">
        <v>1000</v>
      </c>
      <c r="D29" s="35">
        <v>0</v>
      </c>
      <c r="E29" s="36">
        <f t="shared" si="0"/>
        <v>1000</v>
      </c>
    </row>
    <row r="30" spans="1:11" ht="36.75" customHeight="1" x14ac:dyDescent="0.25">
      <c r="A30" s="38">
        <v>52</v>
      </c>
      <c r="B30" s="32" t="s">
        <v>128</v>
      </c>
      <c r="C30" s="33">
        <f>C31</f>
        <v>0</v>
      </c>
      <c r="D30" s="33">
        <f>D31</f>
        <v>63075</v>
      </c>
      <c r="E30" s="37">
        <f t="shared" ref="E30:E32" si="3">C30+D30</f>
        <v>63075</v>
      </c>
    </row>
    <row r="31" spans="1:11" ht="36.75" customHeight="1" x14ac:dyDescent="0.25">
      <c r="A31" s="42" t="s">
        <v>33</v>
      </c>
      <c r="B31" s="43" t="s">
        <v>34</v>
      </c>
      <c r="C31" s="44">
        <f>C32</f>
        <v>0</v>
      </c>
      <c r="D31" s="44">
        <f t="shared" ref="D31" si="4">D32</f>
        <v>63075</v>
      </c>
      <c r="E31" s="45">
        <f t="shared" si="3"/>
        <v>63075</v>
      </c>
    </row>
    <row r="32" spans="1:11" ht="36.75" customHeight="1" x14ac:dyDescent="0.25">
      <c r="A32" s="49">
        <v>6</v>
      </c>
      <c r="B32" s="52" t="s">
        <v>85</v>
      </c>
      <c r="C32" s="50">
        <v>0</v>
      </c>
      <c r="D32" s="50">
        <f>D33</f>
        <v>63075</v>
      </c>
      <c r="E32" s="72">
        <f t="shared" si="3"/>
        <v>63075</v>
      </c>
    </row>
    <row r="33" spans="1:5" ht="36.75" customHeight="1" x14ac:dyDescent="0.25">
      <c r="A33" s="34">
        <v>63</v>
      </c>
      <c r="B33" s="118" t="s">
        <v>152</v>
      </c>
      <c r="C33" s="35">
        <v>0</v>
      </c>
      <c r="D33" s="35">
        <v>63075</v>
      </c>
      <c r="E33" s="36">
        <f>D33</f>
        <v>63075</v>
      </c>
    </row>
    <row r="34" spans="1:5" ht="36.75" customHeight="1" x14ac:dyDescent="0.25">
      <c r="A34" s="34">
        <v>639</v>
      </c>
      <c r="B34" s="118" t="s">
        <v>154</v>
      </c>
      <c r="C34" s="35">
        <v>0</v>
      </c>
      <c r="D34" s="35">
        <f>D33</f>
        <v>63075</v>
      </c>
      <c r="E34" s="36">
        <f>D34</f>
        <v>63075</v>
      </c>
    </row>
    <row r="35" spans="1:5" s="22" customFormat="1" ht="33.75" customHeight="1" x14ac:dyDescent="0.25">
      <c r="A35" s="38">
        <v>43</v>
      </c>
      <c r="B35" s="32" t="s">
        <v>20</v>
      </c>
      <c r="C35" s="33">
        <f>C36</f>
        <v>133000</v>
      </c>
      <c r="D35" s="33">
        <v>0</v>
      </c>
      <c r="E35" s="37">
        <f t="shared" si="0"/>
        <v>133000</v>
      </c>
    </row>
    <row r="36" spans="1:5" s="22" customFormat="1" ht="49.5" customHeight="1" x14ac:dyDescent="0.25">
      <c r="A36" s="42" t="s">
        <v>33</v>
      </c>
      <c r="B36" s="43" t="s">
        <v>34</v>
      </c>
      <c r="C36" s="46">
        <f>C37</f>
        <v>133000</v>
      </c>
      <c r="D36" s="46">
        <v>0</v>
      </c>
      <c r="E36" s="47">
        <f t="shared" si="0"/>
        <v>133000</v>
      </c>
    </row>
    <row r="37" spans="1:5" s="22" customFormat="1" ht="33" customHeight="1" x14ac:dyDescent="0.25">
      <c r="A37" s="120">
        <v>6</v>
      </c>
      <c r="B37" s="121" t="s">
        <v>85</v>
      </c>
      <c r="C37" s="122">
        <f>C38</f>
        <v>133000</v>
      </c>
      <c r="D37" s="122">
        <v>0</v>
      </c>
      <c r="E37" s="134">
        <f t="shared" si="0"/>
        <v>133000</v>
      </c>
    </row>
    <row r="38" spans="1:5" s="22" customFormat="1" ht="42" customHeight="1" x14ac:dyDescent="0.25">
      <c r="A38" s="135">
        <v>65</v>
      </c>
      <c r="B38" s="51" t="s">
        <v>89</v>
      </c>
      <c r="C38" s="126">
        <f>C39</f>
        <v>133000</v>
      </c>
      <c r="D38" s="126">
        <v>0</v>
      </c>
      <c r="E38" s="136">
        <f t="shared" si="0"/>
        <v>133000</v>
      </c>
    </row>
    <row r="39" spans="1:5" s="22" customFormat="1" ht="35.25" customHeight="1" x14ac:dyDescent="0.25">
      <c r="A39" s="135">
        <v>652</v>
      </c>
      <c r="B39" s="51" t="s">
        <v>35</v>
      </c>
      <c r="C39" s="126">
        <f>C40</f>
        <v>133000</v>
      </c>
      <c r="D39" s="126">
        <v>0</v>
      </c>
      <c r="E39" s="136">
        <f t="shared" si="0"/>
        <v>133000</v>
      </c>
    </row>
    <row r="40" spans="1:5" s="22" customFormat="1" ht="35.25" customHeight="1" x14ac:dyDescent="0.25">
      <c r="A40" s="135">
        <v>6526</v>
      </c>
      <c r="B40" s="51" t="s">
        <v>36</v>
      </c>
      <c r="C40" s="126">
        <v>133000</v>
      </c>
      <c r="D40" s="126">
        <v>0</v>
      </c>
      <c r="E40" s="136">
        <f t="shared" si="0"/>
        <v>133000</v>
      </c>
    </row>
    <row r="41" spans="1:5" ht="21" x14ac:dyDescent="0.25">
      <c r="A41" s="113" t="s">
        <v>146</v>
      </c>
      <c r="B41" s="127" t="s">
        <v>147</v>
      </c>
      <c r="C41" s="128">
        <v>0</v>
      </c>
      <c r="D41" s="128">
        <f t="shared" ref="D41:E44" si="5">D42</f>
        <v>112111</v>
      </c>
      <c r="E41" s="137">
        <f t="shared" si="5"/>
        <v>112111</v>
      </c>
    </row>
    <row r="42" spans="1:5" ht="21" x14ac:dyDescent="0.35">
      <c r="A42" s="114">
        <v>11</v>
      </c>
      <c r="B42" s="129" t="s">
        <v>16</v>
      </c>
      <c r="C42" s="130">
        <v>0</v>
      </c>
      <c r="D42" s="130">
        <f t="shared" si="5"/>
        <v>112111</v>
      </c>
      <c r="E42" s="138">
        <f t="shared" si="5"/>
        <v>112111</v>
      </c>
    </row>
    <row r="43" spans="1:5" ht="21" x14ac:dyDescent="0.35">
      <c r="A43" s="115">
        <v>6</v>
      </c>
      <c r="B43" s="52" t="s">
        <v>85</v>
      </c>
      <c r="C43" s="131">
        <v>0</v>
      </c>
      <c r="D43" s="132">
        <f t="shared" si="5"/>
        <v>112111</v>
      </c>
      <c r="E43" s="139">
        <f t="shared" si="5"/>
        <v>112111</v>
      </c>
    </row>
    <row r="44" spans="1:5" ht="21" x14ac:dyDescent="0.35">
      <c r="A44" s="117">
        <v>67</v>
      </c>
      <c r="B44" s="133" t="s">
        <v>148</v>
      </c>
      <c r="C44" s="131">
        <v>0</v>
      </c>
      <c r="D44" s="131">
        <f t="shared" si="5"/>
        <v>112111</v>
      </c>
      <c r="E44" s="140">
        <f t="shared" si="5"/>
        <v>112111</v>
      </c>
    </row>
    <row r="45" spans="1:5" ht="42" x14ac:dyDescent="0.35">
      <c r="A45" s="117">
        <v>671</v>
      </c>
      <c r="B45" s="133" t="s">
        <v>149</v>
      </c>
      <c r="C45" s="131">
        <v>0</v>
      </c>
      <c r="D45" s="131">
        <v>112111</v>
      </c>
      <c r="E45" s="140">
        <v>112111</v>
      </c>
    </row>
    <row r="46" spans="1:5" ht="21" x14ac:dyDescent="0.25">
      <c r="A46" s="113" t="s">
        <v>139</v>
      </c>
      <c r="B46" s="127" t="s">
        <v>140</v>
      </c>
      <c r="C46" s="128">
        <v>0</v>
      </c>
      <c r="D46" s="128">
        <f>D47</f>
        <v>482985</v>
      </c>
      <c r="E46" s="137">
        <f>E47</f>
        <v>482985</v>
      </c>
    </row>
    <row r="47" spans="1:5" ht="21" x14ac:dyDescent="0.35">
      <c r="A47" s="123">
        <v>581</v>
      </c>
      <c r="B47" s="124" t="s">
        <v>141</v>
      </c>
      <c r="C47" s="125">
        <v>0</v>
      </c>
      <c r="D47" s="125">
        <f>D48</f>
        <v>482985</v>
      </c>
      <c r="E47" s="141">
        <f>E48</f>
        <v>482985</v>
      </c>
    </row>
    <row r="48" spans="1:5" ht="21" x14ac:dyDescent="0.35">
      <c r="A48" s="115">
        <v>6</v>
      </c>
      <c r="B48" s="52" t="s">
        <v>85</v>
      </c>
      <c r="C48" s="27">
        <v>0</v>
      </c>
      <c r="D48" s="116">
        <f>D49</f>
        <v>482985</v>
      </c>
      <c r="E48" s="142">
        <f>E49</f>
        <v>482985</v>
      </c>
    </row>
    <row r="49" spans="1:5" ht="42" x14ac:dyDescent="0.35">
      <c r="A49" s="117">
        <v>63</v>
      </c>
      <c r="B49" s="118" t="s">
        <v>152</v>
      </c>
      <c r="C49" s="27">
        <v>0</v>
      </c>
      <c r="D49" s="27">
        <f>D50</f>
        <v>482985</v>
      </c>
      <c r="E49" s="28">
        <f>E50</f>
        <v>482985</v>
      </c>
    </row>
    <row r="50" spans="1:5" ht="42" x14ac:dyDescent="0.35">
      <c r="A50" s="117">
        <v>632</v>
      </c>
      <c r="B50" s="118" t="s">
        <v>153</v>
      </c>
      <c r="C50" s="27">
        <v>0</v>
      </c>
      <c r="D50" s="27">
        <f>D51+D52</f>
        <v>482985</v>
      </c>
      <c r="E50" s="28">
        <f>E51+E52</f>
        <v>482985</v>
      </c>
    </row>
    <row r="51" spans="1:5" ht="42" x14ac:dyDescent="0.35">
      <c r="A51" s="119">
        <v>632310581</v>
      </c>
      <c r="B51" s="118" t="s">
        <v>150</v>
      </c>
      <c r="C51" s="27">
        <v>0</v>
      </c>
      <c r="D51" s="27">
        <v>88610</v>
      </c>
      <c r="E51" s="28">
        <v>88610</v>
      </c>
    </row>
    <row r="52" spans="1:5" ht="42.75" thickBot="1" x14ac:dyDescent="0.4">
      <c r="A52" s="143">
        <v>632410581</v>
      </c>
      <c r="B52" s="144" t="s">
        <v>151</v>
      </c>
      <c r="C52" s="145">
        <v>0</v>
      </c>
      <c r="D52" s="145">
        <v>394375</v>
      </c>
      <c r="E52" s="146">
        <v>394375</v>
      </c>
    </row>
  </sheetData>
  <mergeCells count="3">
    <mergeCell ref="A3:E3"/>
    <mergeCell ref="A4:E4"/>
    <mergeCell ref="A2:E2"/>
  </mergeCells>
  <pageMargins left="0.7" right="0.7" top="0.75" bottom="0.75" header="0.3" footer="0.3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3498-DD10-4954-8044-7B0299F07110}">
  <sheetPr>
    <pageSetUpPr fitToPage="1"/>
  </sheetPr>
  <dimension ref="A2:E13"/>
  <sheetViews>
    <sheetView workbookViewId="0">
      <selection activeCell="J5" sqref="J5"/>
    </sheetView>
  </sheetViews>
  <sheetFormatPr defaultRowHeight="15" x14ac:dyDescent="0.25"/>
  <cols>
    <col min="1" max="1" width="15.42578125" customWidth="1"/>
    <col min="2" max="2" width="42" customWidth="1"/>
    <col min="3" max="3" width="16" customWidth="1"/>
    <col min="4" max="4" width="18.42578125" customWidth="1"/>
    <col min="5" max="5" width="18.85546875" customWidth="1"/>
  </cols>
  <sheetData>
    <row r="2" spans="1:5" ht="21" x14ac:dyDescent="0.35">
      <c r="A2" s="88" t="s">
        <v>134</v>
      </c>
      <c r="B2" s="88"/>
      <c r="C2" s="88"/>
      <c r="D2" s="88"/>
      <c r="E2" s="88"/>
    </row>
    <row r="3" spans="1:5" ht="41.25" customHeight="1" x14ac:dyDescent="0.35">
      <c r="A3" s="87" t="s">
        <v>156</v>
      </c>
      <c r="B3" s="87"/>
      <c r="C3" s="87"/>
      <c r="D3" s="87"/>
      <c r="E3" s="87"/>
    </row>
    <row r="4" spans="1:5" ht="21" x14ac:dyDescent="0.35">
      <c r="B4" s="88" t="s">
        <v>136</v>
      </c>
      <c r="C4" s="88"/>
      <c r="D4" s="88"/>
    </row>
    <row r="5" spans="1:5" ht="15.75" thickBot="1" x14ac:dyDescent="0.3">
      <c r="E5" s="77" t="s">
        <v>119</v>
      </c>
    </row>
    <row r="6" spans="1:5" ht="37.5" x14ac:dyDescent="0.25">
      <c r="A6" s="93" t="s">
        <v>13</v>
      </c>
      <c r="B6" s="94" t="s">
        <v>135</v>
      </c>
      <c r="C6" s="95" t="s">
        <v>118</v>
      </c>
      <c r="D6" s="95" t="s">
        <v>137</v>
      </c>
      <c r="E6" s="96" t="s">
        <v>138</v>
      </c>
    </row>
    <row r="7" spans="1:5" ht="18.75" x14ac:dyDescent="0.25">
      <c r="A7" s="103"/>
      <c r="B7" s="97"/>
      <c r="C7" s="98"/>
      <c r="D7" s="98"/>
      <c r="E7" s="104"/>
    </row>
    <row r="8" spans="1:5" ht="18.75" x14ac:dyDescent="0.25">
      <c r="A8" s="16"/>
      <c r="B8" s="17" t="s">
        <v>21</v>
      </c>
      <c r="C8" s="18">
        <f>SUM(C9:C12)</f>
        <v>14039191</v>
      </c>
      <c r="D8" s="18">
        <f>SUM(D9:D13)</f>
        <v>699815</v>
      </c>
      <c r="E8" s="19">
        <f>E9+E10+E11+E12+E13</f>
        <v>14739006</v>
      </c>
    </row>
    <row r="9" spans="1:5" ht="18.75" x14ac:dyDescent="0.25">
      <c r="A9" s="53">
        <v>11</v>
      </c>
      <c r="B9" s="20" t="s">
        <v>16</v>
      </c>
      <c r="C9" s="21">
        <f>3450791+10065830</f>
        <v>13516621</v>
      </c>
      <c r="D9" s="21">
        <f>'PLAN RASHODA'!D181+'PLAN RASHODA'!D220</f>
        <v>151931</v>
      </c>
      <c r="E9" s="54">
        <f>C9+D9</f>
        <v>13668552</v>
      </c>
    </row>
    <row r="10" spans="1:5" ht="18.75" x14ac:dyDescent="0.25">
      <c r="A10" s="105">
        <v>31</v>
      </c>
      <c r="B10" s="99" t="s">
        <v>18</v>
      </c>
      <c r="C10" s="100">
        <f>15000+329591</f>
        <v>344591</v>
      </c>
      <c r="D10" s="100">
        <f>'PLAN RASHODA'!D72</f>
        <v>1824</v>
      </c>
      <c r="E10" s="106">
        <f>C10+D10</f>
        <v>346415</v>
      </c>
    </row>
    <row r="11" spans="1:5" ht="18.75" x14ac:dyDescent="0.25">
      <c r="A11" s="107">
        <v>43</v>
      </c>
      <c r="B11" s="101" t="s">
        <v>20</v>
      </c>
      <c r="C11" s="102">
        <v>160500</v>
      </c>
      <c r="D11" s="102">
        <v>0</v>
      </c>
      <c r="E11" s="108">
        <f>C11+D11</f>
        <v>160500</v>
      </c>
    </row>
    <row r="12" spans="1:5" ht="18.75" x14ac:dyDescent="0.25">
      <c r="A12" s="107">
        <v>52</v>
      </c>
      <c r="B12" s="101" t="s">
        <v>128</v>
      </c>
      <c r="C12" s="102">
        <v>17479</v>
      </c>
      <c r="D12" s="102">
        <f>'PLAN RASHODA'!D141</f>
        <v>63075</v>
      </c>
      <c r="E12" s="108">
        <f>C12+D12</f>
        <v>80554</v>
      </c>
    </row>
    <row r="13" spans="1:5" ht="23.25" customHeight="1" thickBot="1" x14ac:dyDescent="0.3">
      <c r="A13" s="109">
        <v>581</v>
      </c>
      <c r="B13" s="110" t="s">
        <v>141</v>
      </c>
      <c r="C13" s="111">
        <v>0</v>
      </c>
      <c r="D13" s="111">
        <f>'PLAN RASHODA'!D197</f>
        <v>482985</v>
      </c>
      <c r="E13" s="112">
        <f>C13+D13</f>
        <v>482985</v>
      </c>
    </row>
  </sheetData>
  <mergeCells count="3">
    <mergeCell ref="A3:E3"/>
    <mergeCell ref="B4:D4"/>
    <mergeCell ref="A2:E2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F11D2-F601-435B-ACD9-8DE3AB8C419F}">
  <sheetPr>
    <pageSetUpPr fitToPage="1"/>
  </sheetPr>
  <dimension ref="A1:J1994"/>
  <sheetViews>
    <sheetView zoomScale="140" zoomScaleNormal="140" workbookViewId="0">
      <selection activeCell="A2" sqref="A2:E2"/>
    </sheetView>
  </sheetViews>
  <sheetFormatPr defaultRowHeight="15" x14ac:dyDescent="0.25"/>
  <cols>
    <col min="1" max="1" width="17" style="56" customWidth="1"/>
    <col min="2" max="2" width="54.5703125" customWidth="1"/>
    <col min="3" max="3" width="18.5703125" customWidth="1"/>
    <col min="4" max="4" width="20" customWidth="1"/>
    <col min="5" max="5" width="24.28515625" customWidth="1"/>
    <col min="7" max="7" width="12.42578125" customWidth="1"/>
    <col min="8" max="8" width="11.42578125" bestFit="1" customWidth="1"/>
    <col min="9" max="10" width="11.28515625" bestFit="1" customWidth="1"/>
  </cols>
  <sheetData>
    <row r="1" spans="1:10" ht="28.5" x14ac:dyDescent="0.45">
      <c r="A1" s="92" t="s">
        <v>134</v>
      </c>
      <c r="B1" s="92"/>
      <c r="C1" s="92"/>
      <c r="D1" s="92"/>
      <c r="E1" s="92"/>
    </row>
    <row r="2" spans="1:10" ht="92.25" customHeight="1" x14ac:dyDescent="0.5">
      <c r="A2" s="91" t="s">
        <v>155</v>
      </c>
      <c r="B2" s="91"/>
      <c r="C2" s="91"/>
      <c r="D2" s="91"/>
      <c r="E2" s="91"/>
    </row>
    <row r="3" spans="1:10" ht="31.5" x14ac:dyDescent="0.5">
      <c r="A3" s="91" t="s">
        <v>102</v>
      </c>
      <c r="B3" s="91"/>
      <c r="C3" s="91"/>
      <c r="D3" s="91"/>
      <c r="E3" s="91"/>
    </row>
    <row r="4" spans="1:10" ht="21.75" thickBot="1" x14ac:dyDescent="0.4">
      <c r="A4" s="57"/>
      <c r="B4" s="39"/>
      <c r="C4" s="39"/>
      <c r="D4" s="39"/>
      <c r="E4" s="78" t="s">
        <v>120</v>
      </c>
    </row>
    <row r="5" spans="1:10" ht="42" customHeight="1" x14ac:dyDescent="0.25">
      <c r="A5" s="58" t="s">
        <v>13</v>
      </c>
      <c r="B5" s="80" t="s">
        <v>135</v>
      </c>
      <c r="C5" s="41" t="s">
        <v>118</v>
      </c>
      <c r="D5" s="41" t="s">
        <v>137</v>
      </c>
      <c r="E5" s="83" t="s">
        <v>138</v>
      </c>
    </row>
    <row r="6" spans="1:10" ht="42.75" customHeight="1" x14ac:dyDescent="0.25">
      <c r="A6" s="70" t="s">
        <v>37</v>
      </c>
      <c r="B6" s="147" t="s">
        <v>14</v>
      </c>
      <c r="C6" s="148">
        <f>C7</f>
        <v>14039191</v>
      </c>
      <c r="D6" s="148">
        <f>D7</f>
        <v>699815</v>
      </c>
      <c r="E6" s="162">
        <f>E7</f>
        <v>14739006</v>
      </c>
      <c r="G6" s="23"/>
      <c r="H6" s="23"/>
    </row>
    <row r="7" spans="1:10" ht="24" customHeight="1" x14ac:dyDescent="0.25">
      <c r="A7" s="59" t="s">
        <v>99</v>
      </c>
      <c r="B7" s="149" t="s">
        <v>98</v>
      </c>
      <c r="C7" s="150">
        <f>C8+C71+C168+C180</f>
        <v>14039191</v>
      </c>
      <c r="D7" s="150">
        <f>D8+D71+D168+D180+D197+D219</f>
        <v>699815</v>
      </c>
      <c r="E7" s="163">
        <f>E8+E71+E168+E180+E197+C18015+E219</f>
        <v>14739006</v>
      </c>
    </row>
    <row r="8" spans="1:10" ht="31.5" x14ac:dyDescent="0.25">
      <c r="A8" s="60" t="s">
        <v>23</v>
      </c>
      <c r="B8" s="151" t="s">
        <v>38</v>
      </c>
      <c r="C8" s="152">
        <f>C9</f>
        <v>10065830</v>
      </c>
      <c r="D8" s="152">
        <v>0</v>
      </c>
      <c r="E8" s="164">
        <f>E9</f>
        <v>10065830</v>
      </c>
    </row>
    <row r="9" spans="1:10" ht="15.75" x14ac:dyDescent="0.25">
      <c r="A9" s="61">
        <v>11</v>
      </c>
      <c r="B9" s="153" t="s">
        <v>16</v>
      </c>
      <c r="C9" s="154">
        <f>C10+C59</f>
        <v>10065830</v>
      </c>
      <c r="D9" s="154">
        <v>0</v>
      </c>
      <c r="E9" s="165">
        <f>E10+E59</f>
        <v>10065830</v>
      </c>
      <c r="H9" s="23"/>
      <c r="I9" s="23"/>
      <c r="J9" s="23"/>
    </row>
    <row r="10" spans="1:10" ht="15.75" x14ac:dyDescent="0.25">
      <c r="A10" s="62">
        <v>3</v>
      </c>
      <c r="B10" s="155" t="s">
        <v>90</v>
      </c>
      <c r="C10" s="156">
        <f>C11+C19+C48+C53+C56</f>
        <v>9536267</v>
      </c>
      <c r="D10" s="156">
        <v>0</v>
      </c>
      <c r="E10" s="166">
        <f>E11+E19+E48+E53+E56</f>
        <v>9536267</v>
      </c>
      <c r="H10" s="23"/>
      <c r="I10" s="23"/>
      <c r="J10" s="23"/>
    </row>
    <row r="11" spans="1:10" ht="15.75" x14ac:dyDescent="0.25">
      <c r="A11" s="63">
        <v>31</v>
      </c>
      <c r="B11" s="157" t="s">
        <v>103</v>
      </c>
      <c r="C11" s="86">
        <f>C12+C15+C17</f>
        <v>6715596</v>
      </c>
      <c r="D11" s="86">
        <v>0</v>
      </c>
      <c r="E11" s="167">
        <f>E12+E15+E17</f>
        <v>6715596</v>
      </c>
      <c r="H11" s="23"/>
      <c r="I11" s="23"/>
      <c r="J11" s="23"/>
    </row>
    <row r="12" spans="1:10" ht="15.75" x14ac:dyDescent="0.25">
      <c r="A12" s="63">
        <v>311</v>
      </c>
      <c r="B12" s="157" t="s">
        <v>104</v>
      </c>
      <c r="C12" s="86">
        <f>C13+C14</f>
        <v>5686001</v>
      </c>
      <c r="D12" s="86">
        <v>0</v>
      </c>
      <c r="E12" s="167">
        <f>E13+E14</f>
        <v>5686001</v>
      </c>
    </row>
    <row r="13" spans="1:10" ht="15.75" x14ac:dyDescent="0.25">
      <c r="A13" s="63">
        <v>3111</v>
      </c>
      <c r="B13" s="157" t="s">
        <v>39</v>
      </c>
      <c r="C13" s="85">
        <v>5662907</v>
      </c>
      <c r="D13" s="85">
        <v>0</v>
      </c>
      <c r="E13" s="168">
        <v>5662907</v>
      </c>
    </row>
    <row r="14" spans="1:10" ht="15.75" x14ac:dyDescent="0.25">
      <c r="A14" s="63">
        <v>3114</v>
      </c>
      <c r="B14" s="157" t="s">
        <v>40</v>
      </c>
      <c r="C14" s="85">
        <v>23094</v>
      </c>
      <c r="D14" s="85">
        <v>0</v>
      </c>
      <c r="E14" s="168">
        <v>23094</v>
      </c>
    </row>
    <row r="15" spans="1:10" ht="15.75" x14ac:dyDescent="0.25">
      <c r="A15" s="63">
        <v>312</v>
      </c>
      <c r="B15" s="157" t="s">
        <v>41</v>
      </c>
      <c r="C15" s="85">
        <f>C16</f>
        <v>225629</v>
      </c>
      <c r="D15" s="85">
        <v>0</v>
      </c>
      <c r="E15" s="168">
        <f>E16</f>
        <v>225629</v>
      </c>
    </row>
    <row r="16" spans="1:10" ht="15.75" x14ac:dyDescent="0.25">
      <c r="A16" s="63">
        <v>3121</v>
      </c>
      <c r="B16" s="157" t="s">
        <v>41</v>
      </c>
      <c r="C16" s="85">
        <v>225629</v>
      </c>
      <c r="D16" s="85">
        <v>0</v>
      </c>
      <c r="E16" s="168">
        <v>225629</v>
      </c>
    </row>
    <row r="17" spans="1:8" ht="15.75" x14ac:dyDescent="0.25">
      <c r="A17" s="63">
        <v>313</v>
      </c>
      <c r="B17" s="157" t="s">
        <v>91</v>
      </c>
      <c r="C17" s="85">
        <f>C18</f>
        <v>803966</v>
      </c>
      <c r="D17" s="85">
        <v>0</v>
      </c>
      <c r="E17" s="168">
        <f>E18</f>
        <v>803966</v>
      </c>
    </row>
    <row r="18" spans="1:8" ht="15.75" x14ac:dyDescent="0.25">
      <c r="A18" s="63">
        <v>3132</v>
      </c>
      <c r="B18" s="157" t="s">
        <v>42</v>
      </c>
      <c r="C18" s="85">
        <v>803966</v>
      </c>
      <c r="D18" s="85">
        <v>0</v>
      </c>
      <c r="E18" s="168">
        <v>803966</v>
      </c>
    </row>
    <row r="19" spans="1:8" ht="15.75" x14ac:dyDescent="0.25">
      <c r="A19" s="63">
        <v>32</v>
      </c>
      <c r="B19" s="157" t="s">
        <v>105</v>
      </c>
      <c r="C19" s="85">
        <f>C20+C25+C31+C41</f>
        <v>2773218</v>
      </c>
      <c r="D19" s="85">
        <v>0</v>
      </c>
      <c r="E19" s="168">
        <f>E20+E25+E31+E41</f>
        <v>2773218</v>
      </c>
    </row>
    <row r="20" spans="1:8" ht="15.75" x14ac:dyDescent="0.25">
      <c r="A20" s="63">
        <v>321</v>
      </c>
      <c r="B20" s="157" t="s">
        <v>106</v>
      </c>
      <c r="C20" s="85">
        <f>C21+C22+C23+C24</f>
        <v>184617</v>
      </c>
      <c r="D20" s="85">
        <v>0</v>
      </c>
      <c r="E20" s="168">
        <f>E21+E22+E23+E24</f>
        <v>184617</v>
      </c>
    </row>
    <row r="21" spans="1:8" ht="15.75" x14ac:dyDescent="0.25">
      <c r="A21" s="63">
        <v>3211</v>
      </c>
      <c r="B21" s="157" t="s">
        <v>43</v>
      </c>
      <c r="C21" s="85">
        <v>13272</v>
      </c>
      <c r="D21" s="85">
        <v>0</v>
      </c>
      <c r="E21" s="168">
        <v>13272</v>
      </c>
      <c r="H21" s="23"/>
    </row>
    <row r="22" spans="1:8" ht="15.75" x14ac:dyDescent="0.25">
      <c r="A22" s="63">
        <v>3212</v>
      </c>
      <c r="B22" s="157" t="s">
        <v>44</v>
      </c>
      <c r="C22" s="85">
        <v>161258</v>
      </c>
      <c r="D22" s="85">
        <v>0</v>
      </c>
      <c r="E22" s="168">
        <v>161258</v>
      </c>
    </row>
    <row r="23" spans="1:8" ht="15.75" x14ac:dyDescent="0.25">
      <c r="A23" s="63">
        <v>3213</v>
      </c>
      <c r="B23" s="157" t="s">
        <v>45</v>
      </c>
      <c r="C23" s="85">
        <v>9291</v>
      </c>
      <c r="D23" s="85">
        <v>0</v>
      </c>
      <c r="E23" s="168">
        <v>9291</v>
      </c>
    </row>
    <row r="24" spans="1:8" ht="15.75" x14ac:dyDescent="0.25">
      <c r="A24" s="63">
        <v>3214</v>
      </c>
      <c r="B24" s="157" t="s">
        <v>121</v>
      </c>
      <c r="C24" s="85">
        <v>796</v>
      </c>
      <c r="D24" s="85">
        <v>0</v>
      </c>
      <c r="E24" s="168">
        <v>796</v>
      </c>
    </row>
    <row r="25" spans="1:8" ht="15.75" x14ac:dyDescent="0.25">
      <c r="A25" s="63">
        <v>322</v>
      </c>
      <c r="B25" s="157" t="s">
        <v>107</v>
      </c>
      <c r="C25" s="85">
        <f>C26+C27+C28+C29+C30</f>
        <v>1285741</v>
      </c>
      <c r="D25" s="85">
        <v>0</v>
      </c>
      <c r="E25" s="168">
        <f>E26+E27+E28+E29+E30</f>
        <v>1285741</v>
      </c>
    </row>
    <row r="26" spans="1:8" ht="15.75" x14ac:dyDescent="0.25">
      <c r="A26" s="63">
        <v>3221</v>
      </c>
      <c r="B26" s="157" t="s">
        <v>46</v>
      </c>
      <c r="C26" s="85">
        <v>73981</v>
      </c>
      <c r="D26" s="85">
        <v>0</v>
      </c>
      <c r="E26" s="168">
        <v>73981</v>
      </c>
    </row>
    <row r="27" spans="1:8" ht="15.75" x14ac:dyDescent="0.25">
      <c r="A27" s="63">
        <v>3223</v>
      </c>
      <c r="B27" s="157" t="s">
        <v>47</v>
      </c>
      <c r="C27" s="85">
        <v>1128144</v>
      </c>
      <c r="D27" s="85">
        <v>0</v>
      </c>
      <c r="E27" s="168">
        <v>1128144</v>
      </c>
    </row>
    <row r="28" spans="1:8" ht="15.75" x14ac:dyDescent="0.25">
      <c r="A28" s="63">
        <v>3224</v>
      </c>
      <c r="B28" s="157" t="s">
        <v>48</v>
      </c>
      <c r="C28" s="85">
        <v>50435</v>
      </c>
      <c r="D28" s="85">
        <v>0</v>
      </c>
      <c r="E28" s="168">
        <v>50435</v>
      </c>
    </row>
    <row r="29" spans="1:8" ht="15.75" x14ac:dyDescent="0.25">
      <c r="A29" s="63">
        <v>3225</v>
      </c>
      <c r="B29" s="157" t="s">
        <v>49</v>
      </c>
      <c r="C29" s="85">
        <v>26545</v>
      </c>
      <c r="D29" s="85">
        <v>0</v>
      </c>
      <c r="E29" s="168">
        <v>26545</v>
      </c>
    </row>
    <row r="30" spans="1:8" ht="15.75" x14ac:dyDescent="0.25">
      <c r="A30" s="63">
        <v>3227</v>
      </c>
      <c r="B30" s="157" t="s">
        <v>50</v>
      </c>
      <c r="C30" s="85">
        <v>6636</v>
      </c>
      <c r="D30" s="85">
        <v>0</v>
      </c>
      <c r="E30" s="168">
        <v>6636</v>
      </c>
    </row>
    <row r="31" spans="1:8" ht="15.75" x14ac:dyDescent="0.25">
      <c r="A31" s="63" t="s">
        <v>100</v>
      </c>
      <c r="B31" s="157" t="s">
        <v>92</v>
      </c>
      <c r="C31" s="85">
        <f>C32+C33+C34+C35+C36+C37+C38+C39+C40</f>
        <v>1272812</v>
      </c>
      <c r="D31" s="85">
        <v>0</v>
      </c>
      <c r="E31" s="168">
        <f>E32+E33+E34+E35+E36+E37+E38+E39+E40</f>
        <v>1272812</v>
      </c>
    </row>
    <row r="32" spans="1:8" ht="15.75" x14ac:dyDescent="0.25">
      <c r="A32" s="63">
        <v>3231</v>
      </c>
      <c r="B32" s="157" t="s">
        <v>51</v>
      </c>
      <c r="C32" s="85">
        <v>35835</v>
      </c>
      <c r="D32" s="85">
        <v>0</v>
      </c>
      <c r="E32" s="168">
        <v>35835</v>
      </c>
    </row>
    <row r="33" spans="1:5" ht="15.75" x14ac:dyDescent="0.25">
      <c r="A33" s="63">
        <v>3232</v>
      </c>
      <c r="B33" s="157" t="s">
        <v>52</v>
      </c>
      <c r="C33" s="85">
        <v>364988</v>
      </c>
      <c r="D33" s="85">
        <v>0</v>
      </c>
      <c r="E33" s="168">
        <v>364988</v>
      </c>
    </row>
    <row r="34" spans="1:5" ht="15.75" x14ac:dyDescent="0.25">
      <c r="A34" s="63">
        <v>3233</v>
      </c>
      <c r="B34" s="157" t="s">
        <v>53</v>
      </c>
      <c r="C34" s="85">
        <v>12609</v>
      </c>
      <c r="D34" s="85">
        <v>0</v>
      </c>
      <c r="E34" s="168">
        <v>12609</v>
      </c>
    </row>
    <row r="35" spans="1:5" ht="15.75" x14ac:dyDescent="0.25">
      <c r="A35" s="63">
        <v>3234</v>
      </c>
      <c r="B35" s="157" t="s">
        <v>54</v>
      </c>
      <c r="C35" s="85">
        <v>199084</v>
      </c>
      <c r="D35" s="85">
        <v>0</v>
      </c>
      <c r="E35" s="168">
        <v>199084</v>
      </c>
    </row>
    <row r="36" spans="1:5" ht="15.75" x14ac:dyDescent="0.25">
      <c r="A36" s="63">
        <v>3235</v>
      </c>
      <c r="B36" s="157" t="s">
        <v>55</v>
      </c>
      <c r="C36" s="85">
        <v>63707</v>
      </c>
      <c r="D36" s="85">
        <v>0</v>
      </c>
      <c r="E36" s="168">
        <v>63707</v>
      </c>
    </row>
    <row r="37" spans="1:5" ht="15.75" x14ac:dyDescent="0.25">
      <c r="A37" s="63">
        <v>3236</v>
      </c>
      <c r="B37" s="157" t="s">
        <v>56</v>
      </c>
      <c r="C37" s="85">
        <v>21899</v>
      </c>
      <c r="D37" s="85">
        <v>0</v>
      </c>
      <c r="E37" s="168">
        <v>21899</v>
      </c>
    </row>
    <row r="38" spans="1:5" ht="15.75" x14ac:dyDescent="0.25">
      <c r="A38" s="63">
        <v>3237</v>
      </c>
      <c r="B38" s="157" t="s">
        <v>57</v>
      </c>
      <c r="C38" s="85">
        <v>106178</v>
      </c>
      <c r="D38" s="85">
        <v>0</v>
      </c>
      <c r="E38" s="168">
        <v>106178</v>
      </c>
    </row>
    <row r="39" spans="1:5" ht="15.75" x14ac:dyDescent="0.25">
      <c r="A39" s="63">
        <v>3238</v>
      </c>
      <c r="B39" s="157" t="s">
        <v>58</v>
      </c>
      <c r="C39" s="85">
        <v>110160</v>
      </c>
      <c r="D39" s="85">
        <v>0</v>
      </c>
      <c r="E39" s="168">
        <v>110160</v>
      </c>
    </row>
    <row r="40" spans="1:5" ht="15.75" x14ac:dyDescent="0.25">
      <c r="A40" s="63">
        <v>3239</v>
      </c>
      <c r="B40" s="157" t="s">
        <v>59</v>
      </c>
      <c r="C40" s="85">
        <v>358352</v>
      </c>
      <c r="D40" s="85">
        <v>0</v>
      </c>
      <c r="E40" s="168">
        <v>358352</v>
      </c>
    </row>
    <row r="41" spans="1:5" ht="15.75" x14ac:dyDescent="0.25">
      <c r="A41" s="63">
        <v>329</v>
      </c>
      <c r="B41" s="157" t="s">
        <v>64</v>
      </c>
      <c r="C41" s="85">
        <f>C42+C43+C45+C46+C47+C44</f>
        <v>30048</v>
      </c>
      <c r="D41" s="85">
        <v>0</v>
      </c>
      <c r="E41" s="168">
        <f>E42+E43+E45+E46+E47+E44</f>
        <v>30048</v>
      </c>
    </row>
    <row r="42" spans="1:5" ht="31.5" x14ac:dyDescent="0.25">
      <c r="A42" s="63">
        <v>3291</v>
      </c>
      <c r="B42" s="157" t="s">
        <v>60</v>
      </c>
      <c r="C42" s="85">
        <v>7326</v>
      </c>
      <c r="D42" s="85">
        <v>0</v>
      </c>
      <c r="E42" s="168">
        <v>7326</v>
      </c>
    </row>
    <row r="43" spans="1:5" ht="15.75" x14ac:dyDescent="0.25">
      <c r="A43" s="63">
        <v>3292</v>
      </c>
      <c r="B43" s="157" t="s">
        <v>61</v>
      </c>
      <c r="C43" s="85">
        <v>1725</v>
      </c>
      <c r="D43" s="85">
        <v>0</v>
      </c>
      <c r="E43" s="168">
        <v>1725</v>
      </c>
    </row>
    <row r="44" spans="1:5" ht="15.75" x14ac:dyDescent="0.25">
      <c r="A44" s="63">
        <v>3293</v>
      </c>
      <c r="B44" s="157" t="s">
        <v>78</v>
      </c>
      <c r="C44" s="85">
        <v>2000</v>
      </c>
      <c r="D44" s="85">
        <v>0</v>
      </c>
      <c r="E44" s="168">
        <v>2000</v>
      </c>
    </row>
    <row r="45" spans="1:5" ht="15.75" x14ac:dyDescent="0.25">
      <c r="A45" s="63">
        <v>3294</v>
      </c>
      <c r="B45" s="157" t="s">
        <v>62</v>
      </c>
      <c r="C45" s="85">
        <v>13352</v>
      </c>
      <c r="D45" s="85">
        <v>0</v>
      </c>
      <c r="E45" s="168">
        <v>13352</v>
      </c>
    </row>
    <row r="46" spans="1:5" ht="15.75" x14ac:dyDescent="0.25">
      <c r="A46" s="63">
        <v>3295</v>
      </c>
      <c r="B46" s="157" t="s">
        <v>63</v>
      </c>
      <c r="C46" s="85">
        <v>4645</v>
      </c>
      <c r="D46" s="85">
        <v>0</v>
      </c>
      <c r="E46" s="168">
        <v>4645</v>
      </c>
    </row>
    <row r="47" spans="1:5" ht="15.75" x14ac:dyDescent="0.25">
      <c r="A47" s="63">
        <v>3299</v>
      </c>
      <c r="B47" s="157" t="s">
        <v>64</v>
      </c>
      <c r="C47" s="85">
        <v>1000</v>
      </c>
      <c r="D47" s="85">
        <v>0</v>
      </c>
      <c r="E47" s="168">
        <v>1000</v>
      </c>
    </row>
    <row r="48" spans="1:5" ht="15.75" x14ac:dyDescent="0.25">
      <c r="A48" s="63">
        <v>34</v>
      </c>
      <c r="B48" s="157" t="s">
        <v>94</v>
      </c>
      <c r="C48" s="85">
        <f>C49</f>
        <v>20909</v>
      </c>
      <c r="D48" s="85">
        <v>0</v>
      </c>
      <c r="E48" s="168">
        <f>E49</f>
        <v>20909</v>
      </c>
    </row>
    <row r="49" spans="1:5" ht="15.75" x14ac:dyDescent="0.25">
      <c r="A49" s="63">
        <v>343</v>
      </c>
      <c r="B49" s="157" t="s">
        <v>95</v>
      </c>
      <c r="C49" s="85">
        <f>C50+C51+C52</f>
        <v>20909</v>
      </c>
      <c r="D49" s="85">
        <v>0</v>
      </c>
      <c r="E49" s="168">
        <f>E50+E51+E52</f>
        <v>20909</v>
      </c>
    </row>
    <row r="50" spans="1:5" ht="15.75" x14ac:dyDescent="0.25">
      <c r="A50" s="63">
        <v>3431</v>
      </c>
      <c r="B50" s="157" t="s">
        <v>65</v>
      </c>
      <c r="C50" s="85">
        <v>9291</v>
      </c>
      <c r="D50" s="85">
        <v>0</v>
      </c>
      <c r="E50" s="168">
        <v>9291</v>
      </c>
    </row>
    <row r="51" spans="1:5" ht="31.5" x14ac:dyDescent="0.25">
      <c r="A51" s="63">
        <v>3432</v>
      </c>
      <c r="B51" s="157" t="s">
        <v>66</v>
      </c>
      <c r="C51" s="85">
        <v>10618</v>
      </c>
      <c r="D51" s="85">
        <v>0</v>
      </c>
      <c r="E51" s="168">
        <v>10618</v>
      </c>
    </row>
    <row r="52" spans="1:5" ht="15.75" x14ac:dyDescent="0.25">
      <c r="A52" s="63">
        <v>3433</v>
      </c>
      <c r="B52" s="157" t="s">
        <v>67</v>
      </c>
      <c r="C52" s="85">
        <v>1000</v>
      </c>
      <c r="D52" s="85">
        <v>0</v>
      </c>
      <c r="E52" s="168">
        <v>1000</v>
      </c>
    </row>
    <row r="53" spans="1:5" ht="31.5" x14ac:dyDescent="0.25">
      <c r="A53" s="63">
        <v>37</v>
      </c>
      <c r="B53" s="157" t="s">
        <v>108</v>
      </c>
      <c r="C53" s="85">
        <f>C54</f>
        <v>13272</v>
      </c>
      <c r="D53" s="85">
        <v>0</v>
      </c>
      <c r="E53" s="168">
        <f>E54</f>
        <v>13272</v>
      </c>
    </row>
    <row r="54" spans="1:5" ht="15.75" x14ac:dyDescent="0.25">
      <c r="A54" s="63">
        <v>372</v>
      </c>
      <c r="B54" s="157" t="s">
        <v>109</v>
      </c>
      <c r="C54" s="85">
        <f>C55</f>
        <v>13272</v>
      </c>
      <c r="D54" s="85">
        <v>0</v>
      </c>
      <c r="E54" s="168">
        <f>E55</f>
        <v>13272</v>
      </c>
    </row>
    <row r="55" spans="1:5" ht="15.75" x14ac:dyDescent="0.25">
      <c r="A55" s="63">
        <v>3721</v>
      </c>
      <c r="B55" s="157" t="s">
        <v>68</v>
      </c>
      <c r="C55" s="85">
        <v>13272</v>
      </c>
      <c r="D55" s="85">
        <v>0</v>
      </c>
      <c r="E55" s="168">
        <v>13272</v>
      </c>
    </row>
    <row r="56" spans="1:5" ht="15.75" x14ac:dyDescent="0.25">
      <c r="A56" s="63">
        <v>38</v>
      </c>
      <c r="B56" s="157" t="s">
        <v>117</v>
      </c>
      <c r="C56" s="85">
        <f>C57</f>
        <v>13272</v>
      </c>
      <c r="D56" s="85">
        <v>0</v>
      </c>
      <c r="E56" s="168">
        <f>E57</f>
        <v>13272</v>
      </c>
    </row>
    <row r="57" spans="1:5" ht="15.75" x14ac:dyDescent="0.25">
      <c r="A57" s="63">
        <v>383</v>
      </c>
      <c r="B57" s="157" t="s">
        <v>110</v>
      </c>
      <c r="C57" s="85">
        <f>C58</f>
        <v>13272</v>
      </c>
      <c r="D57" s="85">
        <v>0</v>
      </c>
      <c r="E57" s="168">
        <f>E58</f>
        <v>13272</v>
      </c>
    </row>
    <row r="58" spans="1:5" ht="15.75" x14ac:dyDescent="0.25">
      <c r="A58" s="63">
        <v>3831</v>
      </c>
      <c r="B58" s="157" t="s">
        <v>69</v>
      </c>
      <c r="C58" s="85">
        <v>13272</v>
      </c>
      <c r="D58" s="85">
        <v>0</v>
      </c>
      <c r="E58" s="168">
        <v>13272</v>
      </c>
    </row>
    <row r="59" spans="1:5" s="48" customFormat="1" ht="15.75" x14ac:dyDescent="0.25">
      <c r="A59" s="62">
        <v>4</v>
      </c>
      <c r="B59" s="155" t="s">
        <v>111</v>
      </c>
      <c r="C59" s="158">
        <f>C60+C68</f>
        <v>529563</v>
      </c>
      <c r="D59" s="158">
        <v>0</v>
      </c>
      <c r="E59" s="169">
        <f>E60+E68</f>
        <v>529563</v>
      </c>
    </row>
    <row r="60" spans="1:5" ht="15.75" x14ac:dyDescent="0.25">
      <c r="A60" s="63">
        <v>42</v>
      </c>
      <c r="B60" s="157" t="s">
        <v>113</v>
      </c>
      <c r="C60" s="85">
        <f>C61+C66</f>
        <v>407458</v>
      </c>
      <c r="D60" s="85">
        <v>0</v>
      </c>
      <c r="E60" s="168">
        <f>E61+E66</f>
        <v>407458</v>
      </c>
    </row>
    <row r="61" spans="1:5" ht="15.75" x14ac:dyDescent="0.25">
      <c r="A61" s="63">
        <v>422</v>
      </c>
      <c r="B61" s="157" t="s">
        <v>112</v>
      </c>
      <c r="C61" s="85">
        <f>C62+C63+C65+C64</f>
        <v>371623</v>
      </c>
      <c r="D61" s="85">
        <v>0</v>
      </c>
      <c r="E61" s="168">
        <f>E62+E63+E65+E64</f>
        <v>371623</v>
      </c>
    </row>
    <row r="62" spans="1:5" ht="15.75" x14ac:dyDescent="0.25">
      <c r="A62" s="63">
        <v>4221</v>
      </c>
      <c r="B62" s="157" t="s">
        <v>70</v>
      </c>
      <c r="C62" s="85">
        <v>252173</v>
      </c>
      <c r="D62" s="85">
        <v>0</v>
      </c>
      <c r="E62" s="168">
        <v>252173</v>
      </c>
    </row>
    <row r="63" spans="1:5" ht="15.75" x14ac:dyDescent="0.25">
      <c r="A63" s="63">
        <v>4222</v>
      </c>
      <c r="B63" s="157" t="s">
        <v>71</v>
      </c>
      <c r="C63" s="85">
        <v>79634</v>
      </c>
      <c r="D63" s="85">
        <v>0</v>
      </c>
      <c r="E63" s="168">
        <v>79634</v>
      </c>
    </row>
    <row r="64" spans="1:5" ht="15.75" x14ac:dyDescent="0.25">
      <c r="A64" s="63">
        <v>4223</v>
      </c>
      <c r="B64" s="157" t="s">
        <v>122</v>
      </c>
      <c r="C64" s="85">
        <v>7963</v>
      </c>
      <c r="D64" s="85">
        <v>0</v>
      </c>
      <c r="E64" s="168">
        <v>7963</v>
      </c>
    </row>
    <row r="65" spans="1:7" ht="15.75" x14ac:dyDescent="0.25">
      <c r="A65" s="63">
        <v>4227</v>
      </c>
      <c r="B65" s="157" t="s">
        <v>72</v>
      </c>
      <c r="C65" s="85">
        <v>31853</v>
      </c>
      <c r="D65" s="85">
        <v>0</v>
      </c>
      <c r="E65" s="168">
        <v>31853</v>
      </c>
    </row>
    <row r="66" spans="1:7" ht="15.75" x14ac:dyDescent="0.25">
      <c r="A66" s="63">
        <v>426</v>
      </c>
      <c r="B66" s="157" t="s">
        <v>115</v>
      </c>
      <c r="C66" s="85">
        <f>C67</f>
        <v>35835</v>
      </c>
      <c r="D66" s="85">
        <v>0</v>
      </c>
      <c r="E66" s="168">
        <f>E67</f>
        <v>35835</v>
      </c>
    </row>
    <row r="67" spans="1:7" ht="15.75" x14ac:dyDescent="0.25">
      <c r="A67" s="63">
        <v>4262</v>
      </c>
      <c r="B67" s="157" t="s">
        <v>73</v>
      </c>
      <c r="C67" s="85">
        <v>35835</v>
      </c>
      <c r="D67" s="85">
        <v>0</v>
      </c>
      <c r="E67" s="168">
        <v>35835</v>
      </c>
    </row>
    <row r="68" spans="1:7" ht="15.75" x14ac:dyDescent="0.25">
      <c r="A68" s="63">
        <v>45</v>
      </c>
      <c r="B68" s="157" t="s">
        <v>114</v>
      </c>
      <c r="C68" s="85">
        <f>C69</f>
        <v>122105</v>
      </c>
      <c r="D68" s="85">
        <v>0</v>
      </c>
      <c r="E68" s="168">
        <f>E69</f>
        <v>122105</v>
      </c>
    </row>
    <row r="69" spans="1:7" ht="15.75" x14ac:dyDescent="0.25">
      <c r="A69" s="63">
        <v>451</v>
      </c>
      <c r="B69" s="157" t="s">
        <v>74</v>
      </c>
      <c r="C69" s="85">
        <f>C70</f>
        <v>122105</v>
      </c>
      <c r="D69" s="85">
        <v>0</v>
      </c>
      <c r="E69" s="168">
        <f>E70</f>
        <v>122105</v>
      </c>
    </row>
    <row r="70" spans="1:7" ht="15.75" x14ac:dyDescent="0.25">
      <c r="A70" s="63">
        <v>4511</v>
      </c>
      <c r="B70" s="157" t="s">
        <v>74</v>
      </c>
      <c r="C70" s="85">
        <v>122105</v>
      </c>
      <c r="D70" s="85">
        <v>0</v>
      </c>
      <c r="E70" s="168">
        <v>122105</v>
      </c>
    </row>
    <row r="71" spans="1:7" ht="31.5" x14ac:dyDescent="0.25">
      <c r="A71" s="60" t="s">
        <v>33</v>
      </c>
      <c r="B71" s="151" t="s">
        <v>75</v>
      </c>
      <c r="C71" s="152">
        <f>C72+C114+C141</f>
        <v>507570</v>
      </c>
      <c r="D71" s="152">
        <f>D72+D141</f>
        <v>64899</v>
      </c>
      <c r="E71" s="164">
        <f>E72+E114+E141</f>
        <v>572469</v>
      </c>
      <c r="G71" s="23">
        <f>E71-[1]RASHODI!$C$5102</f>
        <v>0</v>
      </c>
    </row>
    <row r="72" spans="1:7" ht="15.75" x14ac:dyDescent="0.25">
      <c r="A72" s="64" t="s">
        <v>17</v>
      </c>
      <c r="B72" s="153" t="s">
        <v>18</v>
      </c>
      <c r="C72" s="154">
        <f>C73+C110</f>
        <v>329591</v>
      </c>
      <c r="D72" s="154">
        <f>D73</f>
        <v>1824</v>
      </c>
      <c r="E72" s="165">
        <f>C72+D72</f>
        <v>331415</v>
      </c>
    </row>
    <row r="73" spans="1:7" ht="15.75" x14ac:dyDescent="0.25">
      <c r="A73" s="65">
        <v>3</v>
      </c>
      <c r="B73" s="155" t="s">
        <v>90</v>
      </c>
      <c r="C73" s="156">
        <f>C74+C82</f>
        <v>322891</v>
      </c>
      <c r="D73" s="156">
        <f>D82</f>
        <v>1824</v>
      </c>
      <c r="E73" s="166">
        <f>C73+D73</f>
        <v>324715</v>
      </c>
    </row>
    <row r="74" spans="1:7" ht="15.75" x14ac:dyDescent="0.25">
      <c r="A74" s="66">
        <v>31</v>
      </c>
      <c r="B74" s="157" t="s">
        <v>103</v>
      </c>
      <c r="C74" s="86">
        <f>C75+C78+C80</f>
        <v>38390</v>
      </c>
      <c r="D74" s="86">
        <v>0</v>
      </c>
      <c r="E74" s="167">
        <f t="shared" ref="E74" si="0">E75+E78+E80</f>
        <v>39158</v>
      </c>
    </row>
    <row r="75" spans="1:7" ht="15.75" x14ac:dyDescent="0.25">
      <c r="A75" s="66">
        <v>311</v>
      </c>
      <c r="B75" s="157" t="s">
        <v>104</v>
      </c>
      <c r="C75" s="86">
        <f>C76+C77</f>
        <v>28875</v>
      </c>
      <c r="D75" s="86">
        <v>0</v>
      </c>
      <c r="E75" s="167">
        <f t="shared" ref="E75" si="1">E76+E77</f>
        <v>29453</v>
      </c>
    </row>
    <row r="76" spans="1:7" ht="15.75" x14ac:dyDescent="0.25">
      <c r="A76" s="66">
        <v>3111</v>
      </c>
      <c r="B76" s="157" t="s">
        <v>39</v>
      </c>
      <c r="C76" s="85">
        <v>26250</v>
      </c>
      <c r="D76" s="85">
        <v>0</v>
      </c>
      <c r="E76" s="168">
        <v>26775</v>
      </c>
    </row>
    <row r="77" spans="1:7" ht="15.75" x14ac:dyDescent="0.25">
      <c r="A77" s="66">
        <v>3113</v>
      </c>
      <c r="B77" s="157" t="s">
        <v>76</v>
      </c>
      <c r="C77" s="85">
        <v>2625</v>
      </c>
      <c r="D77" s="85">
        <v>0</v>
      </c>
      <c r="E77" s="168">
        <v>2678</v>
      </c>
    </row>
    <row r="78" spans="1:7" ht="15.75" x14ac:dyDescent="0.25">
      <c r="A78" s="66">
        <v>312</v>
      </c>
      <c r="B78" s="157" t="s">
        <v>41</v>
      </c>
      <c r="C78" s="85">
        <f>C79</f>
        <v>1115</v>
      </c>
      <c r="D78" s="85">
        <v>0</v>
      </c>
      <c r="E78" s="168">
        <f t="shared" ref="E78" si="2">E79</f>
        <v>1137</v>
      </c>
    </row>
    <row r="79" spans="1:7" ht="15.75" x14ac:dyDescent="0.25">
      <c r="A79" s="66">
        <v>3121</v>
      </c>
      <c r="B79" s="157" t="s">
        <v>41</v>
      </c>
      <c r="C79" s="85">
        <v>1115</v>
      </c>
      <c r="D79" s="85">
        <v>0</v>
      </c>
      <c r="E79" s="168">
        <v>1137</v>
      </c>
    </row>
    <row r="80" spans="1:7" ht="15.75" x14ac:dyDescent="0.25">
      <c r="A80" s="66">
        <v>313</v>
      </c>
      <c r="B80" s="157" t="s">
        <v>91</v>
      </c>
      <c r="C80" s="85">
        <f>C81</f>
        <v>8400</v>
      </c>
      <c r="D80" s="85">
        <v>0</v>
      </c>
      <c r="E80" s="168">
        <f t="shared" ref="E80" si="3">E81</f>
        <v>8568</v>
      </c>
      <c r="G80" s="23"/>
    </row>
    <row r="81" spans="1:5" ht="15.75" x14ac:dyDescent="0.25">
      <c r="A81" s="66">
        <v>3132</v>
      </c>
      <c r="B81" s="157" t="s">
        <v>42</v>
      </c>
      <c r="C81" s="85">
        <v>8400</v>
      </c>
      <c r="D81" s="85">
        <v>0</v>
      </c>
      <c r="E81" s="168">
        <v>8568</v>
      </c>
    </row>
    <row r="82" spans="1:5" ht="15.75" x14ac:dyDescent="0.25">
      <c r="A82" s="66">
        <v>32</v>
      </c>
      <c r="B82" s="157" t="s">
        <v>105</v>
      </c>
      <c r="C82" s="85">
        <f>C83+C88+C93+C103+C105</f>
        <v>284501</v>
      </c>
      <c r="D82" s="85">
        <f>D88+D93</f>
        <v>1824</v>
      </c>
      <c r="E82" s="168">
        <f>E83+E88+E93+E103+E105</f>
        <v>296789</v>
      </c>
    </row>
    <row r="83" spans="1:5" ht="15.75" x14ac:dyDescent="0.25">
      <c r="A83" s="66">
        <v>321</v>
      </c>
      <c r="B83" s="157" t="s">
        <v>106</v>
      </c>
      <c r="C83" s="85">
        <f>C84+C85+C86+C87</f>
        <v>9340</v>
      </c>
      <c r="D83" s="85">
        <v>0</v>
      </c>
      <c r="E83" s="168">
        <f>E84+E85+E86+E87</f>
        <v>9576</v>
      </c>
    </row>
    <row r="84" spans="1:5" ht="15.75" x14ac:dyDescent="0.25">
      <c r="A84" s="66">
        <v>3211</v>
      </c>
      <c r="B84" s="157" t="s">
        <v>43</v>
      </c>
      <c r="C84" s="85">
        <v>4500</v>
      </c>
      <c r="D84" s="85">
        <v>0</v>
      </c>
      <c r="E84" s="168">
        <v>4700</v>
      </c>
    </row>
    <row r="85" spans="1:5" ht="15.75" x14ac:dyDescent="0.25">
      <c r="A85" s="66">
        <v>3212</v>
      </c>
      <c r="B85" s="157" t="s">
        <v>44</v>
      </c>
      <c r="C85" s="85">
        <v>1840</v>
      </c>
      <c r="D85" s="85">
        <v>0</v>
      </c>
      <c r="E85" s="168">
        <v>1876</v>
      </c>
    </row>
    <row r="86" spans="1:5" ht="15.75" x14ac:dyDescent="0.25">
      <c r="A86" s="66">
        <v>3213</v>
      </c>
      <c r="B86" s="157" t="s">
        <v>45</v>
      </c>
      <c r="C86" s="85">
        <v>2000</v>
      </c>
      <c r="D86" s="85">
        <v>0</v>
      </c>
      <c r="E86" s="168">
        <v>2000</v>
      </c>
    </row>
    <row r="87" spans="1:5" ht="15.75" x14ac:dyDescent="0.25">
      <c r="A87" s="66">
        <v>3214</v>
      </c>
      <c r="B87" s="157" t="s">
        <v>121</v>
      </c>
      <c r="C87" s="85">
        <v>1000</v>
      </c>
      <c r="D87" s="85">
        <v>0</v>
      </c>
      <c r="E87" s="168">
        <v>1000</v>
      </c>
    </row>
    <row r="88" spans="1:5" ht="15.75" x14ac:dyDescent="0.25">
      <c r="A88" s="66">
        <v>322</v>
      </c>
      <c r="B88" s="157" t="s">
        <v>107</v>
      </c>
      <c r="C88" s="85">
        <f>C90+C91+C92</f>
        <v>82661</v>
      </c>
      <c r="D88" s="85">
        <f>D89</f>
        <v>900</v>
      </c>
      <c r="E88" s="168">
        <f>E90+E91+E92+E89</f>
        <v>85689</v>
      </c>
    </row>
    <row r="89" spans="1:5" ht="15.75" x14ac:dyDescent="0.25">
      <c r="A89" s="66">
        <v>3221</v>
      </c>
      <c r="B89" s="157" t="s">
        <v>46</v>
      </c>
      <c r="C89" s="85">
        <v>0</v>
      </c>
      <c r="D89" s="85">
        <v>900</v>
      </c>
      <c r="E89" s="168">
        <v>900</v>
      </c>
    </row>
    <row r="90" spans="1:5" ht="15.75" x14ac:dyDescent="0.25">
      <c r="A90" s="66">
        <v>3223</v>
      </c>
      <c r="B90" s="157" t="s">
        <v>47</v>
      </c>
      <c r="C90" s="85">
        <v>80961</v>
      </c>
      <c r="D90" s="85">
        <v>0</v>
      </c>
      <c r="E90" s="168">
        <v>82580</v>
      </c>
    </row>
    <row r="91" spans="1:5" ht="15.75" x14ac:dyDescent="0.25">
      <c r="A91" s="66">
        <v>3225</v>
      </c>
      <c r="B91" s="157" t="s">
        <v>49</v>
      </c>
      <c r="C91" s="85">
        <v>500</v>
      </c>
      <c r="D91" s="85">
        <v>0</v>
      </c>
      <c r="E91" s="168">
        <v>509</v>
      </c>
    </row>
    <row r="92" spans="1:5" ht="15.75" x14ac:dyDescent="0.25">
      <c r="A92" s="66">
        <v>3227</v>
      </c>
      <c r="B92" s="157" t="s">
        <v>50</v>
      </c>
      <c r="C92" s="85">
        <v>1200</v>
      </c>
      <c r="D92" s="85">
        <v>0</v>
      </c>
      <c r="E92" s="168">
        <v>1700</v>
      </c>
    </row>
    <row r="93" spans="1:5" ht="15.75" x14ac:dyDescent="0.25">
      <c r="A93" s="66">
        <v>323</v>
      </c>
      <c r="B93" s="157" t="s">
        <v>92</v>
      </c>
      <c r="C93" s="85">
        <f>C94+C96+C97+C98+C99+C100+C101+C102</f>
        <v>173000</v>
      </c>
      <c r="D93" s="85">
        <f>D95</f>
        <v>924</v>
      </c>
      <c r="E93" s="168">
        <f>E94+E96+E97+E98+E99+E100+E101+E102+E95</f>
        <v>181024</v>
      </c>
    </row>
    <row r="94" spans="1:5" ht="15.75" x14ac:dyDescent="0.25">
      <c r="A94" s="66">
        <v>3231</v>
      </c>
      <c r="B94" s="157" t="s">
        <v>51</v>
      </c>
      <c r="C94" s="85">
        <v>3000</v>
      </c>
      <c r="D94" s="85">
        <v>0</v>
      </c>
      <c r="E94" s="168">
        <v>3200</v>
      </c>
    </row>
    <row r="95" spans="1:5" ht="15.75" x14ac:dyDescent="0.25">
      <c r="A95" s="66">
        <v>3232</v>
      </c>
      <c r="B95" s="157" t="s">
        <v>52</v>
      </c>
      <c r="C95" s="85"/>
      <c r="D95" s="85">
        <v>924</v>
      </c>
      <c r="E95" s="168">
        <v>924</v>
      </c>
    </row>
    <row r="96" spans="1:5" ht="15.75" x14ac:dyDescent="0.25">
      <c r="A96" s="66">
        <v>3233</v>
      </c>
      <c r="B96" s="157" t="s">
        <v>53</v>
      </c>
      <c r="C96" s="85">
        <v>1500</v>
      </c>
      <c r="D96" s="85">
        <v>0</v>
      </c>
      <c r="E96" s="168">
        <v>1800</v>
      </c>
    </row>
    <row r="97" spans="1:5" ht="15.75" x14ac:dyDescent="0.25">
      <c r="A97" s="66">
        <v>3234</v>
      </c>
      <c r="B97" s="157" t="s">
        <v>54</v>
      </c>
      <c r="C97" s="85">
        <v>26500</v>
      </c>
      <c r="D97" s="85">
        <v>0</v>
      </c>
      <c r="E97" s="168">
        <v>27100</v>
      </c>
    </row>
    <row r="98" spans="1:5" ht="15.75" x14ac:dyDescent="0.25">
      <c r="A98" s="66">
        <v>3235</v>
      </c>
      <c r="B98" s="157" t="s">
        <v>55</v>
      </c>
      <c r="C98" s="85">
        <v>15000</v>
      </c>
      <c r="D98" s="85">
        <v>0</v>
      </c>
      <c r="E98" s="168">
        <v>19000</v>
      </c>
    </row>
    <row r="99" spans="1:5" ht="15.75" x14ac:dyDescent="0.25">
      <c r="A99" s="66">
        <v>3236</v>
      </c>
      <c r="B99" s="157" t="s">
        <v>56</v>
      </c>
      <c r="C99" s="85">
        <v>3000</v>
      </c>
      <c r="D99" s="85">
        <v>0</v>
      </c>
      <c r="E99" s="168">
        <v>3000</v>
      </c>
    </row>
    <row r="100" spans="1:5" ht="15.75" x14ac:dyDescent="0.25">
      <c r="A100" s="66">
        <v>3237</v>
      </c>
      <c r="B100" s="157" t="s">
        <v>57</v>
      </c>
      <c r="C100" s="85">
        <v>45000</v>
      </c>
      <c r="D100" s="85">
        <v>0</v>
      </c>
      <c r="E100" s="168">
        <v>47000</v>
      </c>
    </row>
    <row r="101" spans="1:5" ht="15.75" x14ac:dyDescent="0.25">
      <c r="A101" s="66">
        <v>3238</v>
      </c>
      <c r="B101" s="157" t="s">
        <v>58</v>
      </c>
      <c r="C101" s="85">
        <v>59000</v>
      </c>
      <c r="D101" s="85">
        <v>0</v>
      </c>
      <c r="E101" s="168">
        <v>59000</v>
      </c>
    </row>
    <row r="102" spans="1:5" ht="15.75" x14ac:dyDescent="0.25">
      <c r="A102" s="66">
        <v>3239</v>
      </c>
      <c r="B102" s="157" t="s">
        <v>59</v>
      </c>
      <c r="C102" s="85">
        <v>20000</v>
      </c>
      <c r="D102" s="85">
        <v>0</v>
      </c>
      <c r="E102" s="168">
        <v>20000</v>
      </c>
    </row>
    <row r="103" spans="1:5" ht="15.75" x14ac:dyDescent="0.25">
      <c r="A103" s="66">
        <v>324</v>
      </c>
      <c r="B103" s="157" t="s">
        <v>77</v>
      </c>
      <c r="C103" s="85">
        <f>C104</f>
        <v>2500</v>
      </c>
      <c r="D103" s="85">
        <v>0</v>
      </c>
      <c r="E103" s="168">
        <f t="shared" ref="E103" si="4">E104</f>
        <v>2500</v>
      </c>
    </row>
    <row r="104" spans="1:5" ht="15.75" x14ac:dyDescent="0.25">
      <c r="A104" s="66">
        <v>3241</v>
      </c>
      <c r="B104" s="157" t="s">
        <v>77</v>
      </c>
      <c r="C104" s="85">
        <v>2500</v>
      </c>
      <c r="D104" s="85">
        <v>0</v>
      </c>
      <c r="E104" s="168">
        <v>2500</v>
      </c>
    </row>
    <row r="105" spans="1:5" ht="15.75" x14ac:dyDescent="0.25">
      <c r="A105" s="66">
        <v>329</v>
      </c>
      <c r="B105" s="157" t="s">
        <v>93</v>
      </c>
      <c r="C105" s="85">
        <f>C106+C107+C108+C109</f>
        <v>17000</v>
      </c>
      <c r="D105" s="85">
        <v>0</v>
      </c>
      <c r="E105" s="168">
        <f>E106+E107+E108+E109</f>
        <v>18000</v>
      </c>
    </row>
    <row r="106" spans="1:5" ht="15.75" x14ac:dyDescent="0.25">
      <c r="A106" s="66">
        <v>3292</v>
      </c>
      <c r="B106" s="157" t="s">
        <v>61</v>
      </c>
      <c r="C106" s="85">
        <v>2000</v>
      </c>
      <c r="D106" s="85">
        <v>0</v>
      </c>
      <c r="E106" s="168">
        <v>2000</v>
      </c>
    </row>
    <row r="107" spans="1:5" ht="15.75" x14ac:dyDescent="0.25">
      <c r="A107" s="66">
        <v>3293</v>
      </c>
      <c r="B107" s="157" t="s">
        <v>78</v>
      </c>
      <c r="C107" s="85">
        <v>10000</v>
      </c>
      <c r="D107" s="85">
        <v>0</v>
      </c>
      <c r="E107" s="168">
        <v>10000</v>
      </c>
    </row>
    <row r="108" spans="1:5" ht="15.75" x14ac:dyDescent="0.25">
      <c r="A108" s="66">
        <v>3234</v>
      </c>
      <c r="B108" s="157" t="s">
        <v>62</v>
      </c>
      <c r="C108" s="85">
        <v>4000</v>
      </c>
      <c r="D108" s="85">
        <v>0</v>
      </c>
      <c r="E108" s="168">
        <v>5000</v>
      </c>
    </row>
    <row r="109" spans="1:5" ht="15.75" x14ac:dyDescent="0.25">
      <c r="A109" s="66">
        <v>3295</v>
      </c>
      <c r="B109" s="157" t="s">
        <v>63</v>
      </c>
      <c r="C109" s="85">
        <v>1000</v>
      </c>
      <c r="D109" s="85">
        <v>0</v>
      </c>
      <c r="E109" s="168">
        <v>1000</v>
      </c>
    </row>
    <row r="110" spans="1:5" ht="15.75" x14ac:dyDescent="0.25">
      <c r="A110" s="65">
        <v>5</v>
      </c>
      <c r="B110" s="159" t="s">
        <v>126</v>
      </c>
      <c r="C110" s="158">
        <f>C111</f>
        <v>6700</v>
      </c>
      <c r="D110" s="158">
        <v>0</v>
      </c>
      <c r="E110" s="169">
        <f>E111</f>
        <v>6700</v>
      </c>
    </row>
    <row r="111" spans="1:5" ht="15.75" x14ac:dyDescent="0.25">
      <c r="A111" s="66">
        <v>51</v>
      </c>
      <c r="B111" s="157" t="s">
        <v>125</v>
      </c>
      <c r="C111" s="85">
        <f>C112</f>
        <v>6700</v>
      </c>
      <c r="D111" s="85">
        <v>0</v>
      </c>
      <c r="E111" s="168">
        <f t="shared" ref="E111:E112" si="5">E112</f>
        <v>6700</v>
      </c>
    </row>
    <row r="112" spans="1:5" ht="15.75" x14ac:dyDescent="0.25">
      <c r="A112" s="66">
        <v>518</v>
      </c>
      <c r="B112" s="157" t="s">
        <v>124</v>
      </c>
      <c r="C112" s="85">
        <f>C113</f>
        <v>6700</v>
      </c>
      <c r="D112" s="85">
        <v>0</v>
      </c>
      <c r="E112" s="168">
        <f t="shared" si="5"/>
        <v>6700</v>
      </c>
    </row>
    <row r="113" spans="1:8" ht="15.75" x14ac:dyDescent="0.25">
      <c r="A113" s="66">
        <v>5183</v>
      </c>
      <c r="B113" s="157" t="s">
        <v>123</v>
      </c>
      <c r="C113" s="85">
        <v>6700</v>
      </c>
      <c r="D113" s="85">
        <v>0</v>
      </c>
      <c r="E113" s="168">
        <v>6700</v>
      </c>
    </row>
    <row r="114" spans="1:8" ht="15.75" x14ac:dyDescent="0.25">
      <c r="A114" s="64" t="s">
        <v>19</v>
      </c>
      <c r="B114" s="153" t="s">
        <v>20</v>
      </c>
      <c r="C114" s="154">
        <f>C115+C132</f>
        <v>160500</v>
      </c>
      <c r="D114" s="154">
        <v>0</v>
      </c>
      <c r="E114" s="165">
        <f>E115+E132</f>
        <v>160500</v>
      </c>
    </row>
    <row r="115" spans="1:8" s="48" customFormat="1" ht="15.75" x14ac:dyDescent="0.25">
      <c r="A115" s="65">
        <v>3</v>
      </c>
      <c r="B115" s="155" t="s">
        <v>90</v>
      </c>
      <c r="C115" s="156">
        <f>C116+C129</f>
        <v>136500</v>
      </c>
      <c r="D115" s="156">
        <v>0</v>
      </c>
      <c r="E115" s="166">
        <f>E116+E129</f>
        <v>136500</v>
      </c>
      <c r="H115" s="71"/>
    </row>
    <row r="116" spans="1:8" ht="15.75" x14ac:dyDescent="0.25">
      <c r="A116" s="66">
        <v>32</v>
      </c>
      <c r="B116" s="157" t="s">
        <v>105</v>
      </c>
      <c r="C116" s="86">
        <f>C117+C120+C123</f>
        <v>131500</v>
      </c>
      <c r="D116" s="86">
        <v>0</v>
      </c>
      <c r="E116" s="167">
        <f>E117+E120+E123</f>
        <v>131500</v>
      </c>
    </row>
    <row r="117" spans="1:8" ht="15.75" x14ac:dyDescent="0.25">
      <c r="A117" s="66">
        <v>321</v>
      </c>
      <c r="B117" s="157" t="s">
        <v>106</v>
      </c>
      <c r="C117" s="86">
        <f>C118+C119</f>
        <v>3000</v>
      </c>
      <c r="D117" s="86">
        <v>0</v>
      </c>
      <c r="E117" s="167">
        <f>E118+E119</f>
        <v>3000</v>
      </c>
    </row>
    <row r="118" spans="1:8" ht="15.75" x14ac:dyDescent="0.25">
      <c r="A118" s="66">
        <v>3213</v>
      </c>
      <c r="B118" s="157" t="s">
        <v>45</v>
      </c>
      <c r="C118" s="85">
        <v>2000</v>
      </c>
      <c r="D118" s="85">
        <v>0</v>
      </c>
      <c r="E118" s="168">
        <v>2000</v>
      </c>
      <c r="G118" s="23"/>
    </row>
    <row r="119" spans="1:8" ht="15.75" x14ac:dyDescent="0.25">
      <c r="A119" s="66">
        <v>3214</v>
      </c>
      <c r="B119" s="157" t="s">
        <v>121</v>
      </c>
      <c r="C119" s="85">
        <v>1000</v>
      </c>
      <c r="D119" s="85">
        <v>0</v>
      </c>
      <c r="E119" s="168">
        <v>1000</v>
      </c>
      <c r="G119" s="23"/>
    </row>
    <row r="120" spans="1:8" ht="15.75" x14ac:dyDescent="0.25">
      <c r="A120" s="66">
        <v>322</v>
      </c>
      <c r="B120" s="157" t="s">
        <v>107</v>
      </c>
      <c r="C120" s="85">
        <f>C122+C121</f>
        <v>6000</v>
      </c>
      <c r="D120" s="85">
        <v>0</v>
      </c>
      <c r="E120" s="168">
        <f>E122+E121</f>
        <v>6000</v>
      </c>
    </row>
    <row r="121" spans="1:8" ht="15.75" x14ac:dyDescent="0.25">
      <c r="A121" s="66">
        <v>3221</v>
      </c>
      <c r="B121" s="157" t="s">
        <v>46</v>
      </c>
      <c r="C121" s="85">
        <v>4000</v>
      </c>
      <c r="D121" s="85">
        <v>0</v>
      </c>
      <c r="E121" s="168">
        <v>4000</v>
      </c>
    </row>
    <row r="122" spans="1:8" ht="15.75" x14ac:dyDescent="0.25">
      <c r="A122" s="66">
        <v>3224</v>
      </c>
      <c r="B122" s="157" t="s">
        <v>48</v>
      </c>
      <c r="C122" s="85">
        <v>2000</v>
      </c>
      <c r="D122" s="85">
        <v>0</v>
      </c>
      <c r="E122" s="168">
        <v>2000</v>
      </c>
    </row>
    <row r="123" spans="1:8" ht="15.75" x14ac:dyDescent="0.25">
      <c r="A123" s="66">
        <v>323</v>
      </c>
      <c r="B123" s="157" t="s">
        <v>92</v>
      </c>
      <c r="C123" s="85">
        <f>C124+C125+C126+C127+C128</f>
        <v>122500</v>
      </c>
      <c r="D123" s="85">
        <v>0</v>
      </c>
      <c r="E123" s="168">
        <f>E124+E125+E126+E127+E128</f>
        <v>122500</v>
      </c>
    </row>
    <row r="124" spans="1:8" ht="15.75" x14ac:dyDescent="0.25">
      <c r="A124" s="66">
        <v>3232</v>
      </c>
      <c r="B124" s="157" t="s">
        <v>52</v>
      </c>
      <c r="C124" s="85">
        <v>20000</v>
      </c>
      <c r="D124" s="85">
        <v>0</v>
      </c>
      <c r="E124" s="168">
        <v>20000</v>
      </c>
    </row>
    <row r="125" spans="1:8" ht="15.75" x14ac:dyDescent="0.25">
      <c r="A125" s="66">
        <v>3235</v>
      </c>
      <c r="B125" s="157" t="s">
        <v>55</v>
      </c>
      <c r="C125" s="85">
        <v>2500</v>
      </c>
      <c r="D125" s="85">
        <v>0</v>
      </c>
      <c r="E125" s="168">
        <v>2500</v>
      </c>
    </row>
    <row r="126" spans="1:8" ht="15.75" x14ac:dyDescent="0.25">
      <c r="A126" s="66">
        <v>3237</v>
      </c>
      <c r="B126" s="157" t="s">
        <v>57</v>
      </c>
      <c r="C126" s="85">
        <v>20000</v>
      </c>
      <c r="D126" s="85">
        <v>0</v>
      </c>
      <c r="E126" s="168">
        <v>20000</v>
      </c>
    </row>
    <row r="127" spans="1:8" ht="15.75" x14ac:dyDescent="0.25">
      <c r="A127" s="66">
        <v>3238</v>
      </c>
      <c r="B127" s="157" t="s">
        <v>58</v>
      </c>
      <c r="C127" s="85">
        <v>45000</v>
      </c>
      <c r="D127" s="85">
        <v>0</v>
      </c>
      <c r="E127" s="168">
        <v>45000</v>
      </c>
    </row>
    <row r="128" spans="1:8" ht="15.75" x14ac:dyDescent="0.25">
      <c r="A128" s="66">
        <v>3239</v>
      </c>
      <c r="B128" s="157" t="s">
        <v>59</v>
      </c>
      <c r="C128" s="85">
        <v>35000</v>
      </c>
      <c r="D128" s="85">
        <v>0</v>
      </c>
      <c r="E128" s="168">
        <v>35000</v>
      </c>
    </row>
    <row r="129" spans="1:7" ht="31.5" x14ac:dyDescent="0.25">
      <c r="A129" s="66">
        <v>37</v>
      </c>
      <c r="B129" s="157" t="s">
        <v>108</v>
      </c>
      <c r="C129" s="160">
        <f>C130</f>
        <v>5000</v>
      </c>
      <c r="D129" s="85">
        <v>0</v>
      </c>
      <c r="E129" s="170">
        <f>E130</f>
        <v>5000</v>
      </c>
    </row>
    <row r="130" spans="1:7" ht="15.75" x14ac:dyDescent="0.25">
      <c r="A130" s="66">
        <v>372</v>
      </c>
      <c r="B130" s="157" t="s">
        <v>109</v>
      </c>
      <c r="C130" s="160">
        <f>C131</f>
        <v>5000</v>
      </c>
      <c r="D130" s="85">
        <v>0</v>
      </c>
      <c r="E130" s="170">
        <f>E131</f>
        <v>5000</v>
      </c>
    </row>
    <row r="131" spans="1:7" ht="15.75" x14ac:dyDescent="0.25">
      <c r="A131" s="66">
        <v>3721</v>
      </c>
      <c r="B131" s="157" t="s">
        <v>68</v>
      </c>
      <c r="C131" s="85">
        <v>5000</v>
      </c>
      <c r="D131" s="85">
        <v>0</v>
      </c>
      <c r="E131" s="168">
        <v>5000</v>
      </c>
    </row>
    <row r="132" spans="1:7" ht="15.75" x14ac:dyDescent="0.25">
      <c r="A132" s="65">
        <v>4</v>
      </c>
      <c r="B132" s="159" t="s">
        <v>111</v>
      </c>
      <c r="C132" s="158">
        <f>C133+C136</f>
        <v>24000</v>
      </c>
      <c r="D132" s="85">
        <v>0</v>
      </c>
      <c r="E132" s="169">
        <f>E133+E136</f>
        <v>24000</v>
      </c>
    </row>
    <row r="133" spans="1:7" ht="15.75" x14ac:dyDescent="0.25">
      <c r="A133" s="66">
        <v>41</v>
      </c>
      <c r="B133" s="157" t="s">
        <v>127</v>
      </c>
      <c r="C133" s="85">
        <f>C134</f>
        <v>4000</v>
      </c>
      <c r="D133" s="85">
        <v>0</v>
      </c>
      <c r="E133" s="168">
        <f>E134</f>
        <v>4000</v>
      </c>
    </row>
    <row r="134" spans="1:7" ht="15.75" x14ac:dyDescent="0.25">
      <c r="A134" s="66">
        <v>412</v>
      </c>
      <c r="B134" s="157" t="s">
        <v>116</v>
      </c>
      <c r="C134" s="85">
        <f>C135</f>
        <v>4000</v>
      </c>
      <c r="D134" s="85">
        <v>0</v>
      </c>
      <c r="E134" s="168">
        <f>E135</f>
        <v>4000</v>
      </c>
    </row>
    <row r="135" spans="1:7" ht="15.75" x14ac:dyDescent="0.25">
      <c r="A135" s="66">
        <v>4123</v>
      </c>
      <c r="B135" s="157" t="s">
        <v>79</v>
      </c>
      <c r="C135" s="85">
        <v>4000</v>
      </c>
      <c r="D135" s="85">
        <v>0</v>
      </c>
      <c r="E135" s="168">
        <v>4000</v>
      </c>
    </row>
    <row r="136" spans="1:7" ht="15.75" x14ac:dyDescent="0.25">
      <c r="A136" s="66">
        <v>42</v>
      </c>
      <c r="B136" s="84" t="s">
        <v>113</v>
      </c>
      <c r="C136" s="85">
        <f>C137+C139</f>
        <v>20000</v>
      </c>
      <c r="D136" s="85">
        <v>0</v>
      </c>
      <c r="E136" s="168">
        <f>E137+E139</f>
        <v>20000</v>
      </c>
    </row>
    <row r="137" spans="1:7" ht="15.75" x14ac:dyDescent="0.25">
      <c r="A137" s="66">
        <v>422</v>
      </c>
      <c r="B137" s="157" t="s">
        <v>112</v>
      </c>
      <c r="C137" s="85">
        <f>C138</f>
        <v>8000</v>
      </c>
      <c r="D137" s="85">
        <v>0</v>
      </c>
      <c r="E137" s="168">
        <f>E138</f>
        <v>8000</v>
      </c>
    </row>
    <row r="138" spans="1:7" ht="15.75" x14ac:dyDescent="0.25">
      <c r="A138" s="66">
        <v>4221</v>
      </c>
      <c r="B138" s="157" t="s">
        <v>70</v>
      </c>
      <c r="C138" s="85">
        <v>8000</v>
      </c>
      <c r="D138" s="85">
        <v>0</v>
      </c>
      <c r="E138" s="168">
        <v>8000</v>
      </c>
    </row>
    <row r="139" spans="1:7" ht="15.75" x14ac:dyDescent="0.25">
      <c r="A139" s="63">
        <v>426</v>
      </c>
      <c r="B139" s="157" t="s">
        <v>115</v>
      </c>
      <c r="C139" s="85">
        <f>C140</f>
        <v>12000</v>
      </c>
      <c r="D139" s="85">
        <v>0</v>
      </c>
      <c r="E139" s="168">
        <f>E140</f>
        <v>12000</v>
      </c>
    </row>
    <row r="140" spans="1:7" ht="15.75" x14ac:dyDescent="0.25">
      <c r="A140" s="63">
        <v>4262</v>
      </c>
      <c r="B140" s="157" t="s">
        <v>73</v>
      </c>
      <c r="C140" s="85">
        <v>12000</v>
      </c>
      <c r="D140" s="85">
        <v>0</v>
      </c>
      <c r="E140" s="168">
        <v>12000</v>
      </c>
    </row>
    <row r="141" spans="1:7" ht="15.75" x14ac:dyDescent="0.25">
      <c r="A141" s="64">
        <v>52</v>
      </c>
      <c r="B141" s="153" t="s">
        <v>128</v>
      </c>
      <c r="C141" s="154">
        <f>C142+C162</f>
        <v>17479</v>
      </c>
      <c r="D141" s="154">
        <f>D142+D162</f>
        <v>63075</v>
      </c>
      <c r="E141" s="165">
        <f>E142+E162</f>
        <v>80554</v>
      </c>
      <c r="G141" s="23">
        <f>E141-[1]RASHODI!$C$5162</f>
        <v>0</v>
      </c>
    </row>
    <row r="142" spans="1:7" ht="15.75" x14ac:dyDescent="0.25">
      <c r="A142" s="66">
        <v>3</v>
      </c>
      <c r="B142" s="155" t="s">
        <v>90</v>
      </c>
      <c r="C142" s="156">
        <f>C148</f>
        <v>10039</v>
      </c>
      <c r="D142" s="156">
        <f>D143+D148</f>
        <v>60554</v>
      </c>
      <c r="E142" s="166">
        <f>C142+D142</f>
        <v>70593</v>
      </c>
    </row>
    <row r="143" spans="1:7" ht="15.75" x14ac:dyDescent="0.25">
      <c r="A143" s="66">
        <v>31</v>
      </c>
      <c r="B143" s="157" t="s">
        <v>103</v>
      </c>
      <c r="C143" s="156">
        <v>0</v>
      </c>
      <c r="D143" s="156">
        <f>D144+D146</f>
        <v>18497</v>
      </c>
      <c r="E143" s="168">
        <f>D143</f>
        <v>18497</v>
      </c>
    </row>
    <row r="144" spans="1:7" ht="15.75" x14ac:dyDescent="0.25">
      <c r="A144" s="66">
        <v>311</v>
      </c>
      <c r="B144" s="157" t="s">
        <v>104</v>
      </c>
      <c r="C144" s="156">
        <v>0</v>
      </c>
      <c r="D144" s="85">
        <f>D145</f>
        <v>15877</v>
      </c>
      <c r="E144" s="168">
        <f>D144</f>
        <v>15877</v>
      </c>
    </row>
    <row r="145" spans="1:5" ht="15.75" x14ac:dyDescent="0.25">
      <c r="A145" s="66">
        <v>3111</v>
      </c>
      <c r="B145" s="157" t="s">
        <v>39</v>
      </c>
      <c r="C145" s="156">
        <v>0</v>
      </c>
      <c r="D145" s="85">
        <v>15877</v>
      </c>
      <c r="E145" s="168">
        <f>D145</f>
        <v>15877</v>
      </c>
    </row>
    <row r="146" spans="1:5" ht="15.75" x14ac:dyDescent="0.25">
      <c r="A146" s="66">
        <v>313</v>
      </c>
      <c r="B146" s="157" t="s">
        <v>91</v>
      </c>
      <c r="C146" s="156">
        <v>0</v>
      </c>
      <c r="D146" s="85">
        <v>2620</v>
      </c>
      <c r="E146" s="168">
        <f t="shared" ref="E146" si="6">C146+D146</f>
        <v>2620</v>
      </c>
    </row>
    <row r="147" spans="1:5" ht="15.75" x14ac:dyDescent="0.25">
      <c r="A147" s="66">
        <v>3132</v>
      </c>
      <c r="B147" s="157" t="s">
        <v>42</v>
      </c>
      <c r="C147" s="156">
        <v>0</v>
      </c>
      <c r="D147" s="85">
        <v>2620</v>
      </c>
      <c r="E147" s="168">
        <f>C147+D147</f>
        <v>2620</v>
      </c>
    </row>
    <row r="148" spans="1:5" ht="15.75" x14ac:dyDescent="0.25">
      <c r="A148" s="66">
        <v>32</v>
      </c>
      <c r="B148" s="84" t="s">
        <v>105</v>
      </c>
      <c r="C148" s="86">
        <f>C149+C153</f>
        <v>10039</v>
      </c>
      <c r="D148" s="86">
        <f>D149+D153+D158+D160</f>
        <v>42057</v>
      </c>
      <c r="E148" s="167">
        <f>C148+D148</f>
        <v>52096</v>
      </c>
    </row>
    <row r="149" spans="1:5" ht="15.75" x14ac:dyDescent="0.25">
      <c r="A149" s="66">
        <v>321</v>
      </c>
      <c r="B149" s="157" t="s">
        <v>106</v>
      </c>
      <c r="C149" s="86">
        <v>0</v>
      </c>
      <c r="D149" s="86">
        <f>D150+D151+D152</f>
        <v>5821</v>
      </c>
      <c r="E149" s="167">
        <f>C149+D149</f>
        <v>5821</v>
      </c>
    </row>
    <row r="150" spans="1:5" ht="15.75" x14ac:dyDescent="0.25">
      <c r="A150" s="66">
        <v>3211</v>
      </c>
      <c r="B150" s="157" t="s">
        <v>43</v>
      </c>
      <c r="C150" s="85">
        <v>0</v>
      </c>
      <c r="D150" s="85">
        <v>4648</v>
      </c>
      <c r="E150" s="168">
        <f>D150</f>
        <v>4648</v>
      </c>
    </row>
    <row r="151" spans="1:5" ht="15.75" x14ac:dyDescent="0.25">
      <c r="A151" s="66">
        <v>3212</v>
      </c>
      <c r="B151" s="157" t="s">
        <v>44</v>
      </c>
      <c r="C151" s="85">
        <v>0</v>
      </c>
      <c r="D151" s="85">
        <v>262</v>
      </c>
      <c r="E151" s="168">
        <f>D151</f>
        <v>262</v>
      </c>
    </row>
    <row r="152" spans="1:5" ht="15.75" x14ac:dyDescent="0.25">
      <c r="A152" s="66">
        <v>3213</v>
      </c>
      <c r="B152" s="157" t="s">
        <v>45</v>
      </c>
      <c r="C152" s="85">
        <v>0</v>
      </c>
      <c r="D152" s="85">
        <v>911</v>
      </c>
      <c r="E152" s="168">
        <f>D152</f>
        <v>911</v>
      </c>
    </row>
    <row r="153" spans="1:5" ht="15.75" x14ac:dyDescent="0.25">
      <c r="A153" s="66">
        <v>323</v>
      </c>
      <c r="B153" s="157" t="s">
        <v>92</v>
      </c>
      <c r="C153" s="85">
        <f>C155</f>
        <v>10039</v>
      </c>
      <c r="D153" s="85">
        <f>D154+D155+D156+D157</f>
        <v>35707</v>
      </c>
      <c r="E153" s="168">
        <f>C153+D153</f>
        <v>45746</v>
      </c>
    </row>
    <row r="154" spans="1:5" ht="15.75" x14ac:dyDescent="0.25">
      <c r="A154" s="66">
        <v>3231</v>
      </c>
      <c r="B154" s="157" t="s">
        <v>51</v>
      </c>
      <c r="C154" s="85">
        <v>0</v>
      </c>
      <c r="D154" s="85">
        <v>18</v>
      </c>
      <c r="E154" s="168">
        <f t="shared" ref="E153:E167" si="7">C154+D154</f>
        <v>18</v>
      </c>
    </row>
    <row r="155" spans="1:5" ht="15.75" x14ac:dyDescent="0.25">
      <c r="A155" s="66">
        <v>3235</v>
      </c>
      <c r="B155" s="157" t="s">
        <v>55</v>
      </c>
      <c r="C155" s="85">
        <v>10039</v>
      </c>
      <c r="D155" s="85">
        <v>0</v>
      </c>
      <c r="E155" s="168">
        <f t="shared" si="7"/>
        <v>10039</v>
      </c>
    </row>
    <row r="156" spans="1:5" ht="15.75" x14ac:dyDescent="0.25">
      <c r="A156" s="66">
        <v>3237</v>
      </c>
      <c r="B156" s="157" t="s">
        <v>57</v>
      </c>
      <c r="C156" s="85">
        <v>0</v>
      </c>
      <c r="D156" s="85">
        <v>34726</v>
      </c>
      <c r="E156" s="168">
        <f t="shared" si="7"/>
        <v>34726</v>
      </c>
    </row>
    <row r="157" spans="1:5" ht="15.75" x14ac:dyDescent="0.25">
      <c r="A157" s="66">
        <v>3239</v>
      </c>
      <c r="B157" s="157" t="s">
        <v>59</v>
      </c>
      <c r="C157" s="85">
        <v>0</v>
      </c>
      <c r="D157" s="85">
        <v>963</v>
      </c>
      <c r="E157" s="168">
        <f t="shared" si="7"/>
        <v>963</v>
      </c>
    </row>
    <row r="158" spans="1:5" ht="15.75" x14ac:dyDescent="0.25">
      <c r="A158" s="66">
        <v>324</v>
      </c>
      <c r="B158" s="157" t="s">
        <v>77</v>
      </c>
      <c r="C158" s="85">
        <v>0</v>
      </c>
      <c r="D158" s="85">
        <f>D159</f>
        <v>62</v>
      </c>
      <c r="E158" s="168">
        <f t="shared" si="7"/>
        <v>62</v>
      </c>
    </row>
    <row r="159" spans="1:5" ht="15.75" x14ac:dyDescent="0.25">
      <c r="A159" s="66">
        <v>3241</v>
      </c>
      <c r="B159" s="157" t="s">
        <v>77</v>
      </c>
      <c r="C159" s="85">
        <v>0</v>
      </c>
      <c r="D159" s="85">
        <v>62</v>
      </c>
      <c r="E159" s="168">
        <f t="shared" si="7"/>
        <v>62</v>
      </c>
    </row>
    <row r="160" spans="1:5" ht="15.75" x14ac:dyDescent="0.25">
      <c r="A160" s="66">
        <v>329</v>
      </c>
      <c r="B160" s="157" t="s">
        <v>93</v>
      </c>
      <c r="C160" s="85">
        <v>0</v>
      </c>
      <c r="D160" s="85">
        <f>D161</f>
        <v>467</v>
      </c>
      <c r="E160" s="168">
        <f t="shared" si="7"/>
        <v>467</v>
      </c>
    </row>
    <row r="161" spans="1:7" ht="15.75" x14ac:dyDescent="0.25">
      <c r="A161" s="66">
        <v>3293</v>
      </c>
      <c r="B161" s="157" t="s">
        <v>78</v>
      </c>
      <c r="C161" s="85">
        <v>0</v>
      </c>
      <c r="D161" s="85">
        <v>467</v>
      </c>
      <c r="E161" s="168">
        <f t="shared" si="7"/>
        <v>467</v>
      </c>
    </row>
    <row r="162" spans="1:7" ht="15.75" x14ac:dyDescent="0.25">
      <c r="A162" s="65">
        <v>4</v>
      </c>
      <c r="B162" s="159" t="s">
        <v>111</v>
      </c>
      <c r="C162" s="158">
        <f>C165</f>
        <v>7440</v>
      </c>
      <c r="D162" s="158">
        <f>D166</f>
        <v>2521</v>
      </c>
      <c r="E162" s="168">
        <f t="shared" si="7"/>
        <v>9961</v>
      </c>
    </row>
    <row r="163" spans="1:7" ht="15.75" x14ac:dyDescent="0.25">
      <c r="A163" s="66">
        <v>42</v>
      </c>
      <c r="B163" s="84" t="s">
        <v>113</v>
      </c>
      <c r="C163" s="85">
        <f>C164</f>
        <v>0</v>
      </c>
      <c r="D163" s="85">
        <v>0</v>
      </c>
      <c r="E163" s="168">
        <f t="shared" si="7"/>
        <v>0</v>
      </c>
    </row>
    <row r="164" spans="1:7" ht="15.75" x14ac:dyDescent="0.25">
      <c r="A164" s="66">
        <v>422</v>
      </c>
      <c r="B164" s="157" t="s">
        <v>112</v>
      </c>
      <c r="C164" s="85">
        <f>C166</f>
        <v>0</v>
      </c>
      <c r="D164" s="85">
        <v>0</v>
      </c>
      <c r="E164" s="168">
        <f t="shared" si="7"/>
        <v>0</v>
      </c>
    </row>
    <row r="165" spans="1:7" ht="15.75" x14ac:dyDescent="0.25">
      <c r="A165" s="66">
        <v>4221</v>
      </c>
      <c r="B165" s="84" t="s">
        <v>70</v>
      </c>
      <c r="C165" s="85">
        <v>7440</v>
      </c>
      <c r="D165" s="85">
        <v>0</v>
      </c>
      <c r="E165" s="168">
        <f t="shared" ref="E165" si="8">C165+D165</f>
        <v>7440</v>
      </c>
    </row>
    <row r="166" spans="1:7" ht="15.75" x14ac:dyDescent="0.25">
      <c r="A166" s="66">
        <v>424</v>
      </c>
      <c r="B166" s="84" t="s">
        <v>28</v>
      </c>
      <c r="C166" s="85">
        <v>0</v>
      </c>
      <c r="D166" s="85">
        <f>D167</f>
        <v>2521</v>
      </c>
      <c r="E166" s="168">
        <f t="shared" si="7"/>
        <v>2521</v>
      </c>
    </row>
    <row r="167" spans="1:7" ht="15.75" x14ac:dyDescent="0.25">
      <c r="A167" s="66">
        <v>4241</v>
      </c>
      <c r="B167" s="84" t="s">
        <v>80</v>
      </c>
      <c r="C167" s="85">
        <v>0</v>
      </c>
      <c r="D167" s="85">
        <v>2521</v>
      </c>
      <c r="E167" s="168">
        <f t="shared" si="7"/>
        <v>2521</v>
      </c>
    </row>
    <row r="168" spans="1:7" ht="15.75" x14ac:dyDescent="0.25">
      <c r="A168" s="67" t="s">
        <v>25</v>
      </c>
      <c r="B168" s="151" t="s">
        <v>83</v>
      </c>
      <c r="C168" s="152">
        <f>C169</f>
        <v>3450791</v>
      </c>
      <c r="D168" s="152">
        <v>0</v>
      </c>
      <c r="E168" s="164">
        <f t="shared" ref="E168" si="9">E169</f>
        <v>3450791</v>
      </c>
    </row>
    <row r="169" spans="1:7" ht="15.75" x14ac:dyDescent="0.25">
      <c r="A169" s="61" t="s">
        <v>15</v>
      </c>
      <c r="B169" s="153" t="s">
        <v>16</v>
      </c>
      <c r="C169" s="154">
        <f>C170</f>
        <v>3450791</v>
      </c>
      <c r="D169" s="154">
        <v>0</v>
      </c>
      <c r="E169" s="165">
        <f>E170</f>
        <v>3450791</v>
      </c>
    </row>
    <row r="170" spans="1:7" ht="15.75" x14ac:dyDescent="0.25">
      <c r="A170" s="62">
        <v>3</v>
      </c>
      <c r="B170" s="155" t="s">
        <v>90</v>
      </c>
      <c r="C170" s="156">
        <f>C171</f>
        <v>3450791</v>
      </c>
      <c r="D170" s="156">
        <v>0</v>
      </c>
      <c r="E170" s="166">
        <f>E171</f>
        <v>3450791</v>
      </c>
    </row>
    <row r="171" spans="1:7" ht="15.75" x14ac:dyDescent="0.25">
      <c r="A171" s="66">
        <v>32</v>
      </c>
      <c r="B171" s="84" t="s">
        <v>105</v>
      </c>
      <c r="C171" s="86">
        <f>C172+C174+C178</f>
        <v>3450791</v>
      </c>
      <c r="D171" s="86">
        <v>0</v>
      </c>
      <c r="E171" s="167">
        <f>E172+E174+E178</f>
        <v>3450791</v>
      </c>
      <c r="G171" s="23"/>
    </row>
    <row r="172" spans="1:7" ht="15.75" x14ac:dyDescent="0.25">
      <c r="A172" s="66">
        <v>321</v>
      </c>
      <c r="B172" s="157" t="s">
        <v>106</v>
      </c>
      <c r="C172" s="86">
        <f>C173</f>
        <v>6636</v>
      </c>
      <c r="D172" s="86">
        <v>0</v>
      </c>
      <c r="E172" s="167">
        <f>E173</f>
        <v>6636</v>
      </c>
    </row>
    <row r="173" spans="1:7" ht="15.75" x14ac:dyDescent="0.25">
      <c r="A173" s="66">
        <v>3211</v>
      </c>
      <c r="B173" s="157" t="s">
        <v>43</v>
      </c>
      <c r="C173" s="86">
        <v>6636</v>
      </c>
      <c r="D173" s="86">
        <v>0</v>
      </c>
      <c r="E173" s="167">
        <v>6636</v>
      </c>
    </row>
    <row r="174" spans="1:7" ht="15.75" x14ac:dyDescent="0.25">
      <c r="A174" s="63">
        <v>323</v>
      </c>
      <c r="B174" s="84" t="s">
        <v>92</v>
      </c>
      <c r="C174" s="86">
        <f>C175+C176+C177</f>
        <v>3443624</v>
      </c>
      <c r="D174" s="86">
        <v>0</v>
      </c>
      <c r="E174" s="167">
        <f>E175+E176+E177</f>
        <v>3443624</v>
      </c>
    </row>
    <row r="175" spans="1:7" ht="15.75" x14ac:dyDescent="0.25">
      <c r="A175" s="63">
        <v>3233</v>
      </c>
      <c r="B175" s="84" t="s">
        <v>53</v>
      </c>
      <c r="C175" s="85">
        <v>3420145</v>
      </c>
      <c r="D175" s="85">
        <v>0</v>
      </c>
      <c r="E175" s="168">
        <v>3420145</v>
      </c>
    </row>
    <row r="176" spans="1:7" ht="15.75" x14ac:dyDescent="0.25">
      <c r="A176" s="66">
        <v>3235</v>
      </c>
      <c r="B176" s="157" t="s">
        <v>55</v>
      </c>
      <c r="C176" s="85">
        <v>916</v>
      </c>
      <c r="D176" s="85">
        <v>0</v>
      </c>
      <c r="E176" s="168">
        <v>916</v>
      </c>
    </row>
    <row r="177" spans="1:7" ht="15.75" x14ac:dyDescent="0.25">
      <c r="A177" s="66">
        <v>3237</v>
      </c>
      <c r="B177" s="157" t="s">
        <v>57</v>
      </c>
      <c r="C177" s="85">
        <v>22563</v>
      </c>
      <c r="D177" s="85">
        <v>0</v>
      </c>
      <c r="E177" s="168">
        <v>22563</v>
      </c>
    </row>
    <row r="178" spans="1:7" ht="15.75" x14ac:dyDescent="0.25">
      <c r="A178" s="66">
        <v>324</v>
      </c>
      <c r="B178" s="157" t="s">
        <v>77</v>
      </c>
      <c r="C178" s="85">
        <f>C179</f>
        <v>531</v>
      </c>
      <c r="D178" s="85">
        <v>0</v>
      </c>
      <c r="E178" s="168">
        <f>E179</f>
        <v>531</v>
      </c>
    </row>
    <row r="179" spans="1:7" ht="15.75" x14ac:dyDescent="0.25">
      <c r="A179" s="66">
        <v>3241</v>
      </c>
      <c r="B179" s="157" t="s">
        <v>77</v>
      </c>
      <c r="C179" s="85">
        <v>531</v>
      </c>
      <c r="D179" s="85">
        <v>0</v>
      </c>
      <c r="E179" s="168">
        <v>531</v>
      </c>
    </row>
    <row r="180" spans="1:7" ht="31.5" x14ac:dyDescent="0.25">
      <c r="A180" s="60" t="s">
        <v>27</v>
      </c>
      <c r="B180" s="161" t="s">
        <v>84</v>
      </c>
      <c r="C180" s="152">
        <v>15000</v>
      </c>
      <c r="D180" s="152">
        <f>D181</f>
        <v>39820</v>
      </c>
      <c r="E180" s="164">
        <f>E181+E190</f>
        <v>54820</v>
      </c>
    </row>
    <row r="181" spans="1:7" ht="15.75" x14ac:dyDescent="0.25">
      <c r="A181" s="61">
        <v>11</v>
      </c>
      <c r="B181" s="153" t="s">
        <v>16</v>
      </c>
      <c r="C181" s="154">
        <v>0</v>
      </c>
      <c r="D181" s="154">
        <f>D182</f>
        <v>39820</v>
      </c>
      <c r="E181" s="165">
        <f>E182</f>
        <v>39820</v>
      </c>
    </row>
    <row r="182" spans="1:7" ht="15.75" x14ac:dyDescent="0.25">
      <c r="A182" s="62">
        <v>4</v>
      </c>
      <c r="B182" s="159" t="s">
        <v>111</v>
      </c>
      <c r="C182" s="156">
        <v>0</v>
      </c>
      <c r="D182" s="156">
        <f>D183</f>
        <v>39820</v>
      </c>
      <c r="E182" s="166">
        <f>E183</f>
        <v>39820</v>
      </c>
    </row>
    <row r="183" spans="1:7" ht="15.75" x14ac:dyDescent="0.25">
      <c r="A183" s="63">
        <v>42</v>
      </c>
      <c r="B183" s="84" t="s">
        <v>113</v>
      </c>
      <c r="C183" s="86">
        <v>0</v>
      </c>
      <c r="D183" s="86">
        <f>D184+D188</f>
        <v>39820</v>
      </c>
      <c r="E183" s="167">
        <f>E184+E188</f>
        <v>39820</v>
      </c>
    </row>
    <row r="184" spans="1:7" ht="15.75" x14ac:dyDescent="0.25">
      <c r="A184" s="63">
        <v>424</v>
      </c>
      <c r="B184" s="84" t="s">
        <v>28</v>
      </c>
      <c r="C184" s="86">
        <v>0</v>
      </c>
      <c r="D184" s="86">
        <f>D185+D186+D187</f>
        <v>38000</v>
      </c>
      <c r="E184" s="167">
        <f>E185+E186+E187</f>
        <v>38000</v>
      </c>
      <c r="G184" s="23"/>
    </row>
    <row r="185" spans="1:7" ht="15.75" x14ac:dyDescent="0.25">
      <c r="A185" s="63">
        <v>4241</v>
      </c>
      <c r="B185" s="84" t="s">
        <v>80</v>
      </c>
      <c r="C185" s="85">
        <v>0</v>
      </c>
      <c r="D185" s="86">
        <v>30000</v>
      </c>
      <c r="E185" s="167">
        <v>30000</v>
      </c>
    </row>
    <row r="186" spans="1:7" ht="18" customHeight="1" x14ac:dyDescent="0.25">
      <c r="A186" s="63">
        <v>4242</v>
      </c>
      <c r="B186" s="84" t="s">
        <v>81</v>
      </c>
      <c r="C186" s="85">
        <v>0</v>
      </c>
      <c r="D186" s="86">
        <v>4000</v>
      </c>
      <c r="E186" s="167">
        <v>4000</v>
      </c>
    </row>
    <row r="187" spans="1:7" ht="15.75" x14ac:dyDescent="0.25">
      <c r="A187" s="63">
        <v>4244</v>
      </c>
      <c r="B187" s="84" t="s">
        <v>82</v>
      </c>
      <c r="C187" s="85">
        <v>0</v>
      </c>
      <c r="D187" s="86">
        <v>4000</v>
      </c>
      <c r="E187" s="167">
        <v>4000</v>
      </c>
    </row>
    <row r="188" spans="1:7" ht="15.75" x14ac:dyDescent="0.25">
      <c r="A188" s="63">
        <v>426</v>
      </c>
      <c r="B188" s="84" t="s">
        <v>115</v>
      </c>
      <c r="C188" s="85">
        <v>0</v>
      </c>
      <c r="D188" s="86">
        <f>D189</f>
        <v>1820</v>
      </c>
      <c r="E188" s="167">
        <f>E189</f>
        <v>1820</v>
      </c>
    </row>
    <row r="189" spans="1:7" ht="15.75" x14ac:dyDescent="0.25">
      <c r="A189" s="63">
        <v>4264</v>
      </c>
      <c r="B189" s="84" t="s">
        <v>145</v>
      </c>
      <c r="C189" s="85">
        <v>0</v>
      </c>
      <c r="D189" s="86">
        <v>1820</v>
      </c>
      <c r="E189" s="167">
        <v>1820</v>
      </c>
    </row>
    <row r="190" spans="1:7" ht="15.75" x14ac:dyDescent="0.25">
      <c r="A190" s="61">
        <v>31</v>
      </c>
      <c r="B190" s="153" t="s">
        <v>18</v>
      </c>
      <c r="C190" s="154">
        <f>C191</f>
        <v>15000</v>
      </c>
      <c r="D190" s="154">
        <v>0</v>
      </c>
      <c r="E190" s="165">
        <f>E191</f>
        <v>15000</v>
      </c>
    </row>
    <row r="191" spans="1:7" ht="15.75" x14ac:dyDescent="0.25">
      <c r="A191" s="62">
        <v>4</v>
      </c>
      <c r="B191" s="159" t="s">
        <v>111</v>
      </c>
      <c r="C191" s="156">
        <f>C192</f>
        <v>15000</v>
      </c>
      <c r="D191" s="156">
        <v>0</v>
      </c>
      <c r="E191" s="166">
        <f>E192</f>
        <v>15000</v>
      </c>
    </row>
    <row r="192" spans="1:7" ht="15.75" x14ac:dyDescent="0.25">
      <c r="A192" s="63">
        <v>42</v>
      </c>
      <c r="B192" s="84" t="s">
        <v>113</v>
      </c>
      <c r="C192" s="86">
        <f>C193</f>
        <v>15000</v>
      </c>
      <c r="D192" s="86">
        <v>0</v>
      </c>
      <c r="E192" s="167">
        <f>E193</f>
        <v>15000</v>
      </c>
    </row>
    <row r="193" spans="1:5" ht="15.75" x14ac:dyDescent="0.25">
      <c r="A193" s="63">
        <v>424</v>
      </c>
      <c r="B193" s="84" t="s">
        <v>28</v>
      </c>
      <c r="C193" s="86">
        <f>C194+C195+C196</f>
        <v>15000</v>
      </c>
      <c r="D193" s="86">
        <v>0</v>
      </c>
      <c r="E193" s="167">
        <f>E194+E195+E196</f>
        <v>15000</v>
      </c>
    </row>
    <row r="194" spans="1:5" ht="15.75" x14ac:dyDescent="0.25">
      <c r="A194" s="63">
        <v>4241</v>
      </c>
      <c r="B194" s="84" t="s">
        <v>80</v>
      </c>
      <c r="C194" s="85">
        <v>7000</v>
      </c>
      <c r="D194" s="85">
        <v>0</v>
      </c>
      <c r="E194" s="168">
        <v>7000</v>
      </c>
    </row>
    <row r="195" spans="1:5" ht="15.75" customHeight="1" x14ac:dyDescent="0.25">
      <c r="A195" s="63">
        <v>4242</v>
      </c>
      <c r="B195" s="84" t="s">
        <v>81</v>
      </c>
      <c r="C195" s="85">
        <v>4000</v>
      </c>
      <c r="D195" s="85">
        <v>0</v>
      </c>
      <c r="E195" s="168">
        <v>4000</v>
      </c>
    </row>
    <row r="196" spans="1:5" ht="15.75" x14ac:dyDescent="0.25">
      <c r="A196" s="63">
        <v>4244</v>
      </c>
      <c r="B196" s="84" t="s">
        <v>82</v>
      </c>
      <c r="C196" s="85">
        <v>4000</v>
      </c>
      <c r="D196" s="85">
        <v>0</v>
      </c>
      <c r="E196" s="168">
        <v>4000</v>
      </c>
    </row>
    <row r="197" spans="1:5" s="69" customFormat="1" ht="15.75" x14ac:dyDescent="0.25">
      <c r="A197" s="60" t="s">
        <v>139</v>
      </c>
      <c r="B197" s="161" t="s">
        <v>140</v>
      </c>
      <c r="C197" s="152">
        <v>0</v>
      </c>
      <c r="D197" s="152">
        <f>D198</f>
        <v>482985</v>
      </c>
      <c r="E197" s="164">
        <f>E198</f>
        <v>482985</v>
      </c>
    </row>
    <row r="198" spans="1:5" s="69" customFormat="1" ht="15.75" x14ac:dyDescent="0.25">
      <c r="A198" s="61">
        <v>581</v>
      </c>
      <c r="B198" s="153" t="s">
        <v>141</v>
      </c>
      <c r="C198" s="154">
        <v>0</v>
      </c>
      <c r="D198" s="154">
        <f>D199+D213</f>
        <v>482985</v>
      </c>
      <c r="E198" s="165">
        <f>E199+E213</f>
        <v>482985</v>
      </c>
    </row>
    <row r="199" spans="1:5" s="69" customFormat="1" ht="15.75" x14ac:dyDescent="0.25">
      <c r="A199" s="62">
        <v>3</v>
      </c>
      <c r="B199" s="155" t="s">
        <v>90</v>
      </c>
      <c r="C199" s="86">
        <v>0</v>
      </c>
      <c r="D199" s="156">
        <f>D200+D205</f>
        <v>88610</v>
      </c>
      <c r="E199" s="166">
        <f>E200+E205</f>
        <v>88610</v>
      </c>
    </row>
    <row r="200" spans="1:5" s="69" customFormat="1" ht="15.75" x14ac:dyDescent="0.25">
      <c r="A200" s="63">
        <v>31</v>
      </c>
      <c r="B200" s="157" t="s">
        <v>103</v>
      </c>
      <c r="C200" s="86">
        <v>0</v>
      </c>
      <c r="D200" s="86">
        <f>D201+D203</f>
        <v>30371</v>
      </c>
      <c r="E200" s="167">
        <f>E201+E203</f>
        <v>30371</v>
      </c>
    </row>
    <row r="201" spans="1:5" s="69" customFormat="1" ht="15.75" x14ac:dyDescent="0.25">
      <c r="A201" s="63">
        <v>311</v>
      </c>
      <c r="B201" s="157" t="s">
        <v>104</v>
      </c>
      <c r="C201" s="86">
        <v>0</v>
      </c>
      <c r="D201" s="86">
        <f>D202</f>
        <v>26069</v>
      </c>
      <c r="E201" s="167">
        <f>E202</f>
        <v>26069</v>
      </c>
    </row>
    <row r="202" spans="1:5" s="69" customFormat="1" ht="15.75" x14ac:dyDescent="0.25">
      <c r="A202" s="63">
        <v>3111</v>
      </c>
      <c r="B202" s="157" t="s">
        <v>39</v>
      </c>
      <c r="C202" s="86">
        <v>0</v>
      </c>
      <c r="D202" s="86">
        <v>26069</v>
      </c>
      <c r="E202" s="167">
        <v>26069</v>
      </c>
    </row>
    <row r="203" spans="1:5" s="69" customFormat="1" ht="15.75" x14ac:dyDescent="0.25">
      <c r="A203" s="63">
        <v>313</v>
      </c>
      <c r="B203" s="157" t="s">
        <v>91</v>
      </c>
      <c r="C203" s="86">
        <v>0</v>
      </c>
      <c r="D203" s="86">
        <f>D204</f>
        <v>4302</v>
      </c>
      <c r="E203" s="167">
        <f>E204</f>
        <v>4302</v>
      </c>
    </row>
    <row r="204" spans="1:5" s="69" customFormat="1" ht="15.75" x14ac:dyDescent="0.25">
      <c r="A204" s="63" t="s">
        <v>142</v>
      </c>
      <c r="B204" s="157" t="s">
        <v>42</v>
      </c>
      <c r="C204" s="86">
        <v>0</v>
      </c>
      <c r="D204" s="86">
        <v>4302</v>
      </c>
      <c r="E204" s="167">
        <v>4302</v>
      </c>
    </row>
    <row r="205" spans="1:5" s="69" customFormat="1" ht="15.75" x14ac:dyDescent="0.25">
      <c r="A205" s="63">
        <v>32</v>
      </c>
      <c r="B205" s="157" t="s">
        <v>105</v>
      </c>
      <c r="C205" s="86">
        <v>0</v>
      </c>
      <c r="D205" s="86">
        <f>D206+D208+D211</f>
        <v>58239</v>
      </c>
      <c r="E205" s="167">
        <f>E206+E208+E211</f>
        <v>58239</v>
      </c>
    </row>
    <row r="206" spans="1:5" s="69" customFormat="1" ht="15.75" x14ac:dyDescent="0.25">
      <c r="A206" s="63">
        <v>321</v>
      </c>
      <c r="B206" s="157" t="s">
        <v>106</v>
      </c>
      <c r="C206" s="86">
        <v>0</v>
      </c>
      <c r="D206" s="86">
        <f>D207</f>
        <v>3600</v>
      </c>
      <c r="E206" s="167">
        <f>E207</f>
        <v>3600</v>
      </c>
    </row>
    <row r="207" spans="1:5" s="69" customFormat="1" ht="15.75" x14ac:dyDescent="0.25">
      <c r="A207" s="63">
        <v>3211</v>
      </c>
      <c r="B207" s="157" t="s">
        <v>43</v>
      </c>
      <c r="C207" s="86">
        <v>0</v>
      </c>
      <c r="D207" s="86">
        <v>3600</v>
      </c>
      <c r="E207" s="167">
        <v>3600</v>
      </c>
    </row>
    <row r="208" spans="1:5" s="69" customFormat="1" ht="15.75" x14ac:dyDescent="0.25">
      <c r="A208" s="63">
        <v>323</v>
      </c>
      <c r="B208" s="84" t="s">
        <v>92</v>
      </c>
      <c r="C208" s="86">
        <v>0</v>
      </c>
      <c r="D208" s="86">
        <f>D209+D210</f>
        <v>48482</v>
      </c>
      <c r="E208" s="167">
        <f>E209+E210</f>
        <v>48482</v>
      </c>
    </row>
    <row r="209" spans="1:5" s="69" customFormat="1" ht="15.75" x14ac:dyDescent="0.25">
      <c r="A209" s="63" t="s">
        <v>143</v>
      </c>
      <c r="B209" s="84" t="s">
        <v>57</v>
      </c>
      <c r="C209" s="86">
        <v>0</v>
      </c>
      <c r="D209" s="86">
        <v>46242</v>
      </c>
      <c r="E209" s="167">
        <v>46242</v>
      </c>
    </row>
    <row r="210" spans="1:5" s="69" customFormat="1" ht="15.75" x14ac:dyDescent="0.25">
      <c r="A210" s="63">
        <v>3239</v>
      </c>
      <c r="B210" s="84" t="s">
        <v>78</v>
      </c>
      <c r="C210" s="86">
        <v>0</v>
      </c>
      <c r="D210" s="86">
        <v>2240</v>
      </c>
      <c r="E210" s="167">
        <v>2240</v>
      </c>
    </row>
    <row r="211" spans="1:5" s="69" customFormat="1" ht="15.75" x14ac:dyDescent="0.25">
      <c r="A211" s="63">
        <v>324</v>
      </c>
      <c r="B211" s="157" t="s">
        <v>77</v>
      </c>
      <c r="C211" s="86">
        <v>0</v>
      </c>
      <c r="D211" s="86">
        <f>D212</f>
        <v>6157</v>
      </c>
      <c r="E211" s="167">
        <f>E212</f>
        <v>6157</v>
      </c>
    </row>
    <row r="212" spans="1:5" s="69" customFormat="1" ht="15.75" x14ac:dyDescent="0.25">
      <c r="A212" s="63" t="s">
        <v>144</v>
      </c>
      <c r="B212" s="157" t="s">
        <v>77</v>
      </c>
      <c r="C212" s="86">
        <v>0</v>
      </c>
      <c r="D212" s="86">
        <v>6157</v>
      </c>
      <c r="E212" s="167">
        <v>6157</v>
      </c>
    </row>
    <row r="213" spans="1:5" s="69" customFormat="1" ht="15.75" x14ac:dyDescent="0.25">
      <c r="A213" s="62">
        <v>4</v>
      </c>
      <c r="B213" s="159" t="s">
        <v>111</v>
      </c>
      <c r="C213" s="156">
        <v>0</v>
      </c>
      <c r="D213" s="156">
        <f>D214</f>
        <v>394375</v>
      </c>
      <c r="E213" s="166">
        <f>E214</f>
        <v>394375</v>
      </c>
    </row>
    <row r="214" spans="1:5" s="69" customFormat="1" ht="15.75" x14ac:dyDescent="0.25">
      <c r="A214" s="63">
        <v>42</v>
      </c>
      <c r="B214" s="84" t="s">
        <v>113</v>
      </c>
      <c r="C214" s="86">
        <v>0</v>
      </c>
      <c r="D214" s="86">
        <f>D215+D217</f>
        <v>394375</v>
      </c>
      <c r="E214" s="167">
        <f>E215+E217</f>
        <v>394375</v>
      </c>
    </row>
    <row r="215" spans="1:5" s="69" customFormat="1" ht="15.75" x14ac:dyDescent="0.25">
      <c r="A215" s="63">
        <v>422</v>
      </c>
      <c r="B215" s="84" t="s">
        <v>112</v>
      </c>
      <c r="C215" s="86">
        <v>0</v>
      </c>
      <c r="D215" s="86">
        <f>D216</f>
        <v>20000</v>
      </c>
      <c r="E215" s="167">
        <f>E216</f>
        <v>20000</v>
      </c>
    </row>
    <row r="216" spans="1:5" s="69" customFormat="1" ht="15.75" x14ac:dyDescent="0.25">
      <c r="A216" s="63">
        <v>4222</v>
      </c>
      <c r="B216" s="84" t="s">
        <v>71</v>
      </c>
      <c r="C216" s="85">
        <v>0</v>
      </c>
      <c r="D216" s="85">
        <v>20000</v>
      </c>
      <c r="E216" s="168">
        <v>20000</v>
      </c>
    </row>
    <row r="217" spans="1:5" s="69" customFormat="1" ht="15.75" x14ac:dyDescent="0.25">
      <c r="A217" s="63">
        <v>426</v>
      </c>
      <c r="B217" s="84" t="s">
        <v>115</v>
      </c>
      <c r="C217" s="85">
        <v>0</v>
      </c>
      <c r="D217" s="85">
        <f>D218</f>
        <v>374375</v>
      </c>
      <c r="E217" s="168">
        <f>E218</f>
        <v>374375</v>
      </c>
    </row>
    <row r="218" spans="1:5" s="69" customFormat="1" ht="15.75" x14ac:dyDescent="0.25">
      <c r="A218" s="63">
        <v>4262</v>
      </c>
      <c r="B218" s="84" t="s">
        <v>73</v>
      </c>
      <c r="C218" s="85">
        <v>0</v>
      </c>
      <c r="D218" s="85">
        <v>374375</v>
      </c>
      <c r="E218" s="168">
        <v>374375</v>
      </c>
    </row>
    <row r="219" spans="1:5" s="69" customFormat="1" ht="15.75" x14ac:dyDescent="0.25">
      <c r="A219" s="60" t="s">
        <v>146</v>
      </c>
      <c r="B219" s="161" t="s">
        <v>147</v>
      </c>
      <c r="C219" s="152">
        <v>0</v>
      </c>
      <c r="D219" s="152">
        <f t="shared" ref="D219:E223" si="10">D220</f>
        <v>112111</v>
      </c>
      <c r="E219" s="164">
        <f t="shared" si="10"/>
        <v>112111</v>
      </c>
    </row>
    <row r="220" spans="1:5" s="69" customFormat="1" ht="15.75" x14ac:dyDescent="0.25">
      <c r="A220" s="61">
        <v>11</v>
      </c>
      <c r="B220" s="153" t="s">
        <v>16</v>
      </c>
      <c r="C220" s="154">
        <v>0</v>
      </c>
      <c r="D220" s="154">
        <f t="shared" si="10"/>
        <v>112111</v>
      </c>
      <c r="E220" s="165">
        <f t="shared" si="10"/>
        <v>112111</v>
      </c>
    </row>
    <row r="221" spans="1:5" s="69" customFormat="1" ht="15.75" x14ac:dyDescent="0.25">
      <c r="A221" s="62">
        <v>3</v>
      </c>
      <c r="B221" s="155" t="s">
        <v>90</v>
      </c>
      <c r="C221" s="86">
        <v>0</v>
      </c>
      <c r="D221" s="156">
        <f t="shared" si="10"/>
        <v>112111</v>
      </c>
      <c r="E221" s="166">
        <f t="shared" si="10"/>
        <v>112111</v>
      </c>
    </row>
    <row r="222" spans="1:5" s="69" customFormat="1" ht="15.75" x14ac:dyDescent="0.25">
      <c r="A222" s="63">
        <v>31</v>
      </c>
      <c r="B222" s="157" t="s">
        <v>103</v>
      </c>
      <c r="C222" s="86">
        <v>0</v>
      </c>
      <c r="D222" s="86">
        <f t="shared" si="10"/>
        <v>112111</v>
      </c>
      <c r="E222" s="167">
        <f t="shared" si="10"/>
        <v>112111</v>
      </c>
    </row>
    <row r="223" spans="1:5" s="69" customFormat="1" ht="15.75" x14ac:dyDescent="0.25">
      <c r="A223" s="63">
        <v>311</v>
      </c>
      <c r="B223" s="157" t="s">
        <v>104</v>
      </c>
      <c r="C223" s="86">
        <v>0</v>
      </c>
      <c r="D223" s="86">
        <f t="shared" si="10"/>
        <v>112111</v>
      </c>
      <c r="E223" s="167">
        <f t="shared" si="10"/>
        <v>112111</v>
      </c>
    </row>
    <row r="224" spans="1:5" s="69" customFormat="1" ht="16.5" thickBot="1" x14ac:dyDescent="0.3">
      <c r="A224" s="68">
        <v>3111</v>
      </c>
      <c r="B224" s="171" t="s">
        <v>39</v>
      </c>
      <c r="C224" s="172">
        <v>0</v>
      </c>
      <c r="D224" s="172">
        <v>112111</v>
      </c>
      <c r="E224" s="173">
        <v>112111</v>
      </c>
    </row>
    <row r="225" s="69" customFormat="1" x14ac:dyDescent="0.25"/>
    <row r="226" s="69" customFormat="1" x14ac:dyDescent="0.25"/>
    <row r="227" s="69" customFormat="1" x14ac:dyDescent="0.25"/>
    <row r="228" s="69" customFormat="1" x14ac:dyDescent="0.25"/>
    <row r="229" s="69" customFormat="1" x14ac:dyDescent="0.25"/>
    <row r="230" s="69" customFormat="1" x14ac:dyDescent="0.25"/>
    <row r="231" s="69" customFormat="1" x14ac:dyDescent="0.25"/>
    <row r="232" s="69" customFormat="1" x14ac:dyDescent="0.25"/>
    <row r="233" s="69" customFormat="1" x14ac:dyDescent="0.25"/>
    <row r="234" s="69" customFormat="1" x14ac:dyDescent="0.25"/>
    <row r="235" s="69" customFormat="1" x14ac:dyDescent="0.25"/>
    <row r="236" s="69" customFormat="1" x14ac:dyDescent="0.25"/>
    <row r="237" s="69" customFormat="1" x14ac:dyDescent="0.25"/>
    <row r="238" s="69" customFormat="1" x14ac:dyDescent="0.25"/>
    <row r="239" s="69" customFormat="1" x14ac:dyDescent="0.25"/>
    <row r="240" s="69" customFormat="1" x14ac:dyDescent="0.25"/>
    <row r="241" s="69" customFormat="1" x14ac:dyDescent="0.25"/>
    <row r="242" s="69" customFormat="1" x14ac:dyDescent="0.25"/>
    <row r="243" s="69" customFormat="1" x14ac:dyDescent="0.25"/>
    <row r="244" s="69" customFormat="1" x14ac:dyDescent="0.25"/>
    <row r="245" s="69" customFormat="1" x14ac:dyDescent="0.25"/>
    <row r="246" s="69" customFormat="1" x14ac:dyDescent="0.25"/>
    <row r="247" s="69" customFormat="1" x14ac:dyDescent="0.25"/>
    <row r="248" s="69" customFormat="1" x14ac:dyDescent="0.25"/>
    <row r="249" s="69" customFormat="1" x14ac:dyDescent="0.25"/>
    <row r="250" s="69" customFormat="1" x14ac:dyDescent="0.25"/>
    <row r="251" s="69" customFormat="1" x14ac:dyDescent="0.25"/>
    <row r="252" s="69" customFormat="1" x14ac:dyDescent="0.25"/>
    <row r="253" s="69" customFormat="1" x14ac:dyDescent="0.25"/>
    <row r="254" s="69" customFormat="1" x14ac:dyDescent="0.25"/>
    <row r="255" s="69" customFormat="1" x14ac:dyDescent="0.25"/>
    <row r="256" s="69" customFormat="1" x14ac:dyDescent="0.25"/>
    <row r="257" s="69" customFormat="1" x14ac:dyDescent="0.25"/>
    <row r="258" s="69" customFormat="1" x14ac:dyDescent="0.25"/>
    <row r="259" s="69" customFormat="1" x14ac:dyDescent="0.25"/>
    <row r="260" s="69" customFormat="1" x14ac:dyDescent="0.25"/>
    <row r="261" s="69" customFormat="1" x14ac:dyDescent="0.25"/>
    <row r="262" s="69" customFormat="1" x14ac:dyDescent="0.25"/>
    <row r="263" s="69" customFormat="1" x14ac:dyDescent="0.25"/>
    <row r="264" s="69" customFormat="1" x14ac:dyDescent="0.25"/>
    <row r="265" s="69" customFormat="1" x14ac:dyDescent="0.25"/>
    <row r="266" s="69" customFormat="1" x14ac:dyDescent="0.25"/>
    <row r="267" s="69" customFormat="1" x14ac:dyDescent="0.25"/>
    <row r="268" s="69" customFormat="1" x14ac:dyDescent="0.25"/>
    <row r="269" s="69" customFormat="1" x14ac:dyDescent="0.25"/>
    <row r="270" s="69" customFormat="1" x14ac:dyDescent="0.25"/>
    <row r="271" s="69" customFormat="1" x14ac:dyDescent="0.25"/>
    <row r="272" s="69" customFormat="1" x14ac:dyDescent="0.25"/>
    <row r="273" s="69" customFormat="1" x14ac:dyDescent="0.25"/>
    <row r="274" s="69" customFormat="1" x14ac:dyDescent="0.25"/>
    <row r="275" s="69" customFormat="1" x14ac:dyDescent="0.25"/>
    <row r="276" s="69" customFormat="1" x14ac:dyDescent="0.25"/>
    <row r="277" s="69" customFormat="1" x14ac:dyDescent="0.25"/>
    <row r="278" s="69" customFormat="1" x14ac:dyDescent="0.25"/>
    <row r="279" s="69" customFormat="1" x14ac:dyDescent="0.25"/>
    <row r="280" s="69" customFormat="1" x14ac:dyDescent="0.25"/>
    <row r="281" s="69" customFormat="1" x14ac:dyDescent="0.25"/>
    <row r="282" s="69" customFormat="1" x14ac:dyDescent="0.25"/>
    <row r="283" s="69" customFormat="1" x14ac:dyDescent="0.25"/>
    <row r="284" s="69" customFormat="1" x14ac:dyDescent="0.25"/>
    <row r="285" s="69" customFormat="1" x14ac:dyDescent="0.25"/>
    <row r="286" s="69" customFormat="1" x14ac:dyDescent="0.25"/>
    <row r="287" s="69" customFormat="1" x14ac:dyDescent="0.25"/>
    <row r="288" s="69" customFormat="1" x14ac:dyDescent="0.25"/>
    <row r="289" s="69" customFormat="1" x14ac:dyDescent="0.25"/>
    <row r="290" s="69" customFormat="1" x14ac:dyDescent="0.25"/>
    <row r="291" s="69" customFormat="1" x14ac:dyDescent="0.25"/>
    <row r="292" s="69" customFormat="1" x14ac:dyDescent="0.25"/>
    <row r="293" s="69" customFormat="1" x14ac:dyDescent="0.25"/>
    <row r="294" s="69" customFormat="1" x14ac:dyDescent="0.25"/>
    <row r="295" s="69" customFormat="1" x14ac:dyDescent="0.25"/>
    <row r="296" s="69" customFormat="1" x14ac:dyDescent="0.25"/>
    <row r="297" s="69" customFormat="1" x14ac:dyDescent="0.25"/>
    <row r="298" s="69" customFormat="1" x14ac:dyDescent="0.25"/>
    <row r="299" s="69" customFormat="1" x14ac:dyDescent="0.25"/>
    <row r="300" s="69" customFormat="1" x14ac:dyDescent="0.25"/>
    <row r="301" s="69" customFormat="1" x14ac:dyDescent="0.25"/>
    <row r="302" s="69" customFormat="1" x14ac:dyDescent="0.25"/>
    <row r="303" s="69" customFormat="1" x14ac:dyDescent="0.25"/>
    <row r="304" s="69" customFormat="1" x14ac:dyDescent="0.25"/>
    <row r="305" s="69" customFormat="1" x14ac:dyDescent="0.25"/>
    <row r="306" s="69" customFormat="1" x14ac:dyDescent="0.25"/>
    <row r="307" s="69" customFormat="1" x14ac:dyDescent="0.25"/>
    <row r="308" s="69" customFormat="1" x14ac:dyDescent="0.25"/>
    <row r="309" s="69" customFormat="1" x14ac:dyDescent="0.25"/>
    <row r="310" s="69" customFormat="1" x14ac:dyDescent="0.25"/>
    <row r="311" s="69" customFormat="1" x14ac:dyDescent="0.25"/>
    <row r="312" s="69" customFormat="1" x14ac:dyDescent="0.25"/>
    <row r="313" s="69" customFormat="1" x14ac:dyDescent="0.25"/>
    <row r="314" s="69" customFormat="1" x14ac:dyDescent="0.25"/>
    <row r="315" s="69" customFormat="1" x14ac:dyDescent="0.25"/>
    <row r="316" s="69" customFormat="1" x14ac:dyDescent="0.25"/>
    <row r="317" s="69" customFormat="1" x14ac:dyDescent="0.25"/>
    <row r="318" s="69" customFormat="1" x14ac:dyDescent="0.25"/>
    <row r="319" s="69" customFormat="1" x14ac:dyDescent="0.25"/>
    <row r="320" s="69" customFormat="1" x14ac:dyDescent="0.25"/>
    <row r="321" s="69" customFormat="1" x14ac:dyDescent="0.25"/>
    <row r="322" s="69" customFormat="1" x14ac:dyDescent="0.25"/>
    <row r="323" s="69" customFormat="1" x14ac:dyDescent="0.25"/>
    <row r="324" s="69" customFormat="1" x14ac:dyDescent="0.25"/>
    <row r="325" s="69" customFormat="1" x14ac:dyDescent="0.25"/>
    <row r="326" s="69" customFormat="1" x14ac:dyDescent="0.25"/>
    <row r="327" s="69" customFormat="1" x14ac:dyDescent="0.25"/>
    <row r="328" s="69" customFormat="1" x14ac:dyDescent="0.25"/>
    <row r="329" s="69" customFormat="1" x14ac:dyDescent="0.25"/>
    <row r="330" s="69" customFormat="1" x14ac:dyDescent="0.25"/>
    <row r="331" s="69" customFormat="1" x14ac:dyDescent="0.25"/>
    <row r="332" s="69" customFormat="1" x14ac:dyDescent="0.25"/>
    <row r="333" s="69" customFormat="1" x14ac:dyDescent="0.25"/>
    <row r="334" s="69" customFormat="1" x14ac:dyDescent="0.25"/>
    <row r="335" s="69" customFormat="1" x14ac:dyDescent="0.25"/>
    <row r="336" s="69" customFormat="1" x14ac:dyDescent="0.25"/>
    <row r="337" s="69" customFormat="1" x14ac:dyDescent="0.25"/>
    <row r="338" s="69" customFormat="1" x14ac:dyDescent="0.25"/>
    <row r="339" s="69" customFormat="1" x14ac:dyDescent="0.25"/>
    <row r="340" s="69" customFormat="1" x14ac:dyDescent="0.25"/>
    <row r="341" s="69" customFormat="1" x14ac:dyDescent="0.25"/>
    <row r="342" s="69" customFormat="1" x14ac:dyDescent="0.25"/>
    <row r="343" s="69" customFormat="1" x14ac:dyDescent="0.25"/>
    <row r="344" s="69" customFormat="1" x14ac:dyDescent="0.25"/>
    <row r="345" s="69" customFormat="1" x14ac:dyDescent="0.25"/>
    <row r="346" s="69" customFormat="1" x14ac:dyDescent="0.25"/>
    <row r="347" s="69" customFormat="1" x14ac:dyDescent="0.25"/>
    <row r="348" s="69" customFormat="1" x14ac:dyDescent="0.25"/>
    <row r="349" s="69" customFormat="1" x14ac:dyDescent="0.25"/>
    <row r="350" s="69" customFormat="1" x14ac:dyDescent="0.25"/>
    <row r="351" s="69" customFormat="1" x14ac:dyDescent="0.25"/>
    <row r="352" s="69" customFormat="1" x14ac:dyDescent="0.25"/>
    <row r="353" s="69" customFormat="1" x14ac:dyDescent="0.25"/>
    <row r="354" s="69" customFormat="1" x14ac:dyDescent="0.25"/>
    <row r="355" s="69" customFormat="1" x14ac:dyDescent="0.25"/>
    <row r="356" s="69" customFormat="1" x14ac:dyDescent="0.25"/>
    <row r="357" s="69" customFormat="1" x14ac:dyDescent="0.25"/>
    <row r="358" s="69" customFormat="1" x14ac:dyDescent="0.25"/>
    <row r="359" s="69" customFormat="1" x14ac:dyDescent="0.25"/>
    <row r="360" s="69" customFormat="1" x14ac:dyDescent="0.25"/>
    <row r="361" s="69" customFormat="1" x14ac:dyDescent="0.25"/>
    <row r="362" s="69" customFormat="1" x14ac:dyDescent="0.25"/>
    <row r="363" s="69" customFormat="1" x14ac:dyDescent="0.25"/>
    <row r="364" s="69" customFormat="1" x14ac:dyDescent="0.25"/>
    <row r="365" s="69" customFormat="1" x14ac:dyDescent="0.25"/>
    <row r="366" s="69" customFormat="1" x14ac:dyDescent="0.25"/>
    <row r="367" s="69" customFormat="1" x14ac:dyDescent="0.25"/>
    <row r="368" s="69" customFormat="1" x14ac:dyDescent="0.25"/>
    <row r="369" s="69" customFormat="1" x14ac:dyDescent="0.25"/>
    <row r="370" s="69" customFormat="1" x14ac:dyDescent="0.25"/>
    <row r="371" s="69" customFormat="1" x14ac:dyDescent="0.25"/>
    <row r="372" s="69" customFormat="1" x14ac:dyDescent="0.25"/>
    <row r="373" s="69" customFormat="1" x14ac:dyDescent="0.25"/>
    <row r="374" s="69" customFormat="1" x14ac:dyDescent="0.25"/>
    <row r="375" s="69" customFormat="1" x14ac:dyDescent="0.25"/>
    <row r="376" s="69" customFormat="1" x14ac:dyDescent="0.25"/>
    <row r="377" s="69" customFormat="1" x14ac:dyDescent="0.25"/>
    <row r="378" s="69" customFormat="1" x14ac:dyDescent="0.25"/>
    <row r="379" s="69" customFormat="1" x14ac:dyDescent="0.25"/>
    <row r="380" s="69" customFormat="1" x14ac:dyDescent="0.25"/>
    <row r="381" s="69" customFormat="1" x14ac:dyDescent="0.25"/>
    <row r="382" s="69" customFormat="1" x14ac:dyDescent="0.25"/>
    <row r="383" s="69" customFormat="1" x14ac:dyDescent="0.25"/>
    <row r="384" s="69" customFormat="1" x14ac:dyDescent="0.25"/>
    <row r="385" s="69" customFormat="1" x14ac:dyDescent="0.25"/>
    <row r="386" s="69" customFormat="1" x14ac:dyDescent="0.25"/>
    <row r="387" s="69" customFormat="1" x14ac:dyDescent="0.25"/>
    <row r="388" s="69" customFormat="1" x14ac:dyDescent="0.25"/>
    <row r="389" s="69" customFormat="1" x14ac:dyDescent="0.25"/>
    <row r="390" s="69" customFormat="1" x14ac:dyDescent="0.25"/>
    <row r="391" s="69" customFormat="1" x14ac:dyDescent="0.25"/>
    <row r="392" s="69" customFormat="1" x14ac:dyDescent="0.25"/>
    <row r="393" s="69" customFormat="1" x14ac:dyDescent="0.25"/>
    <row r="394" s="69" customFormat="1" x14ac:dyDescent="0.25"/>
    <row r="395" s="69" customFormat="1" x14ac:dyDescent="0.25"/>
    <row r="396" s="69" customFormat="1" x14ac:dyDescent="0.25"/>
    <row r="397" s="69" customFormat="1" x14ac:dyDescent="0.25"/>
    <row r="398" s="69" customFormat="1" x14ac:dyDescent="0.25"/>
    <row r="399" s="69" customFormat="1" x14ac:dyDescent="0.25"/>
    <row r="400" s="69" customFormat="1" x14ac:dyDescent="0.25"/>
    <row r="401" s="69" customFormat="1" x14ac:dyDescent="0.25"/>
    <row r="402" s="69" customFormat="1" x14ac:dyDescent="0.25"/>
    <row r="403" s="69" customFormat="1" x14ac:dyDescent="0.25"/>
    <row r="404" s="69" customFormat="1" x14ac:dyDescent="0.25"/>
    <row r="405" s="69" customFormat="1" x14ac:dyDescent="0.25"/>
    <row r="406" s="69" customFormat="1" x14ac:dyDescent="0.25"/>
    <row r="407" s="69" customFormat="1" x14ac:dyDescent="0.25"/>
    <row r="408" s="69" customFormat="1" x14ac:dyDescent="0.25"/>
    <row r="409" s="69" customFormat="1" x14ac:dyDescent="0.25"/>
    <row r="410" s="69" customFormat="1" x14ac:dyDescent="0.25"/>
    <row r="411" s="69" customFormat="1" x14ac:dyDescent="0.25"/>
    <row r="412" s="69" customFormat="1" x14ac:dyDescent="0.25"/>
    <row r="413" s="69" customFormat="1" x14ac:dyDescent="0.25"/>
    <row r="414" s="69" customFormat="1" x14ac:dyDescent="0.25"/>
    <row r="415" s="69" customFormat="1" x14ac:dyDescent="0.25"/>
    <row r="416" s="69" customFormat="1" x14ac:dyDescent="0.25"/>
    <row r="417" s="69" customFormat="1" x14ac:dyDescent="0.25"/>
    <row r="418" s="69" customFormat="1" x14ac:dyDescent="0.25"/>
    <row r="419" s="69" customFormat="1" x14ac:dyDescent="0.25"/>
    <row r="420" s="69" customFormat="1" x14ac:dyDescent="0.25"/>
    <row r="421" s="69" customFormat="1" x14ac:dyDescent="0.25"/>
    <row r="422" s="69" customFormat="1" x14ac:dyDescent="0.25"/>
    <row r="423" s="69" customFormat="1" x14ac:dyDescent="0.25"/>
    <row r="424" s="69" customFormat="1" x14ac:dyDescent="0.25"/>
    <row r="425" s="69" customFormat="1" x14ac:dyDescent="0.25"/>
    <row r="426" s="69" customFormat="1" x14ac:dyDescent="0.25"/>
    <row r="427" s="69" customFormat="1" x14ac:dyDescent="0.25"/>
    <row r="428" s="69" customFormat="1" x14ac:dyDescent="0.25"/>
    <row r="429" s="69" customFormat="1" x14ac:dyDescent="0.25"/>
    <row r="430" s="69" customFormat="1" x14ac:dyDescent="0.25"/>
    <row r="431" s="69" customFormat="1" x14ac:dyDescent="0.25"/>
    <row r="432" s="69" customFormat="1" x14ac:dyDescent="0.25"/>
    <row r="433" s="69" customFormat="1" x14ac:dyDescent="0.25"/>
    <row r="434" s="69" customFormat="1" x14ac:dyDescent="0.25"/>
    <row r="435" s="69" customFormat="1" x14ac:dyDescent="0.25"/>
    <row r="436" s="69" customFormat="1" x14ac:dyDescent="0.25"/>
    <row r="437" s="69" customFormat="1" x14ac:dyDescent="0.25"/>
    <row r="438" s="69" customFormat="1" x14ac:dyDescent="0.25"/>
    <row r="439" s="69" customFormat="1" x14ac:dyDescent="0.25"/>
    <row r="440" s="69" customFormat="1" x14ac:dyDescent="0.25"/>
    <row r="441" s="69" customFormat="1" x14ac:dyDescent="0.25"/>
    <row r="442" s="69" customFormat="1" x14ac:dyDescent="0.25"/>
    <row r="443" s="69" customFormat="1" x14ac:dyDescent="0.25"/>
    <row r="444" s="69" customFormat="1" x14ac:dyDescent="0.25"/>
    <row r="445" s="69" customFormat="1" x14ac:dyDescent="0.25"/>
    <row r="446" s="69" customFormat="1" x14ac:dyDescent="0.25"/>
    <row r="447" s="69" customFormat="1" x14ac:dyDescent="0.25"/>
    <row r="448" s="69" customFormat="1" x14ac:dyDescent="0.25"/>
    <row r="449" s="69" customFormat="1" x14ac:dyDescent="0.25"/>
    <row r="450" s="69" customFormat="1" x14ac:dyDescent="0.25"/>
    <row r="451" s="69" customFormat="1" x14ac:dyDescent="0.25"/>
    <row r="452" s="69" customFormat="1" x14ac:dyDescent="0.25"/>
    <row r="453" s="69" customFormat="1" x14ac:dyDescent="0.25"/>
    <row r="454" s="69" customFormat="1" x14ac:dyDescent="0.25"/>
    <row r="455" s="69" customFormat="1" x14ac:dyDescent="0.25"/>
    <row r="456" s="69" customFormat="1" x14ac:dyDescent="0.25"/>
    <row r="457" s="69" customFormat="1" x14ac:dyDescent="0.25"/>
    <row r="458" s="69" customFormat="1" x14ac:dyDescent="0.25"/>
    <row r="459" s="69" customFormat="1" x14ac:dyDescent="0.25"/>
    <row r="460" s="69" customFormat="1" x14ac:dyDescent="0.25"/>
    <row r="461" s="69" customFormat="1" x14ac:dyDescent="0.25"/>
    <row r="462" s="69" customFormat="1" x14ac:dyDescent="0.25"/>
    <row r="463" s="69" customFormat="1" x14ac:dyDescent="0.25"/>
    <row r="464" s="69" customFormat="1" x14ac:dyDescent="0.25"/>
    <row r="465" s="69" customFormat="1" x14ac:dyDescent="0.25"/>
    <row r="466" s="69" customFormat="1" x14ac:dyDescent="0.25"/>
    <row r="467" s="69" customFormat="1" x14ac:dyDescent="0.25"/>
    <row r="468" s="69" customFormat="1" x14ac:dyDescent="0.25"/>
    <row r="469" s="69" customFormat="1" x14ac:dyDescent="0.25"/>
    <row r="470" s="69" customFormat="1" x14ac:dyDescent="0.25"/>
    <row r="471" s="69" customFormat="1" x14ac:dyDescent="0.25"/>
    <row r="472" s="69" customFormat="1" x14ac:dyDescent="0.25"/>
    <row r="473" s="69" customFormat="1" x14ac:dyDescent="0.25"/>
    <row r="474" s="69" customFormat="1" x14ac:dyDescent="0.25"/>
    <row r="475" s="69" customFormat="1" x14ac:dyDescent="0.25"/>
    <row r="476" s="69" customFormat="1" x14ac:dyDescent="0.25"/>
    <row r="477" s="69" customFormat="1" x14ac:dyDescent="0.25"/>
    <row r="478" s="69" customFormat="1" x14ac:dyDescent="0.25"/>
    <row r="479" s="69" customFormat="1" x14ac:dyDescent="0.25"/>
    <row r="480" s="69" customFormat="1" x14ac:dyDescent="0.25"/>
    <row r="481" s="69" customFormat="1" x14ac:dyDescent="0.25"/>
    <row r="482" s="69" customFormat="1" x14ac:dyDescent="0.25"/>
    <row r="483" s="69" customFormat="1" x14ac:dyDescent="0.25"/>
    <row r="484" s="69" customFormat="1" x14ac:dyDescent="0.25"/>
    <row r="485" s="69" customFormat="1" x14ac:dyDescent="0.25"/>
    <row r="486" s="69" customFormat="1" x14ac:dyDescent="0.25"/>
    <row r="487" s="69" customFormat="1" x14ac:dyDescent="0.25"/>
    <row r="488" s="69" customFormat="1" x14ac:dyDescent="0.25"/>
    <row r="489" s="69" customFormat="1" x14ac:dyDescent="0.25"/>
    <row r="490" s="69" customFormat="1" x14ac:dyDescent="0.25"/>
    <row r="491" s="69" customFormat="1" x14ac:dyDescent="0.25"/>
    <row r="492" s="69" customFormat="1" x14ac:dyDescent="0.25"/>
    <row r="493" s="69" customFormat="1" x14ac:dyDescent="0.25"/>
    <row r="494" s="69" customFormat="1" x14ac:dyDescent="0.25"/>
    <row r="495" s="69" customFormat="1" x14ac:dyDescent="0.25"/>
    <row r="496" s="69" customFormat="1" x14ac:dyDescent="0.25"/>
    <row r="497" s="69" customFormat="1" x14ac:dyDescent="0.25"/>
    <row r="498" s="69" customFormat="1" x14ac:dyDescent="0.25"/>
    <row r="499" s="69" customFormat="1" x14ac:dyDescent="0.25"/>
    <row r="500" s="69" customFormat="1" x14ac:dyDescent="0.25"/>
    <row r="501" s="69" customFormat="1" x14ac:dyDescent="0.25"/>
    <row r="502" s="69" customFormat="1" x14ac:dyDescent="0.25"/>
    <row r="503" s="69" customFormat="1" x14ac:dyDescent="0.25"/>
    <row r="504" s="69" customFormat="1" x14ac:dyDescent="0.25"/>
    <row r="505" s="69" customFormat="1" x14ac:dyDescent="0.25"/>
    <row r="506" s="69" customFormat="1" x14ac:dyDescent="0.25"/>
    <row r="507" s="69" customFormat="1" x14ac:dyDescent="0.25"/>
    <row r="508" s="69" customFormat="1" x14ac:dyDescent="0.25"/>
    <row r="509" s="69" customFormat="1" x14ac:dyDescent="0.25"/>
    <row r="510" s="69" customFormat="1" x14ac:dyDescent="0.25"/>
    <row r="511" s="69" customFormat="1" x14ac:dyDescent="0.25"/>
    <row r="512" s="69" customFormat="1" x14ac:dyDescent="0.25"/>
    <row r="513" s="69" customFormat="1" x14ac:dyDescent="0.25"/>
    <row r="514" s="69" customFormat="1" x14ac:dyDescent="0.25"/>
    <row r="515" s="69" customFormat="1" x14ac:dyDescent="0.25"/>
    <row r="516" s="69" customFormat="1" x14ac:dyDescent="0.25"/>
    <row r="517" s="69" customFormat="1" x14ac:dyDescent="0.25"/>
    <row r="518" s="69" customFormat="1" x14ac:dyDescent="0.25"/>
    <row r="519" s="69" customFormat="1" x14ac:dyDescent="0.25"/>
    <row r="520" s="69" customFormat="1" x14ac:dyDescent="0.25"/>
    <row r="521" s="69" customFormat="1" x14ac:dyDescent="0.25"/>
    <row r="522" s="69" customFormat="1" x14ac:dyDescent="0.25"/>
    <row r="523" s="69" customFormat="1" x14ac:dyDescent="0.25"/>
    <row r="524" s="69" customFormat="1" x14ac:dyDescent="0.25"/>
    <row r="525" s="69" customFormat="1" x14ac:dyDescent="0.25"/>
    <row r="526" s="69" customFormat="1" x14ac:dyDescent="0.25"/>
    <row r="527" s="69" customFormat="1" x14ac:dyDescent="0.25"/>
    <row r="528" s="69" customFormat="1" x14ac:dyDescent="0.25"/>
    <row r="529" s="69" customFormat="1" x14ac:dyDescent="0.25"/>
    <row r="530" s="69" customFormat="1" x14ac:dyDescent="0.25"/>
    <row r="531" s="69" customFormat="1" x14ac:dyDescent="0.25"/>
    <row r="532" s="69" customFormat="1" x14ac:dyDescent="0.25"/>
    <row r="533" s="69" customFormat="1" x14ac:dyDescent="0.25"/>
    <row r="534" s="69" customFormat="1" x14ac:dyDescent="0.25"/>
    <row r="535" s="69" customFormat="1" x14ac:dyDescent="0.25"/>
    <row r="536" s="69" customFormat="1" x14ac:dyDescent="0.25"/>
    <row r="537" s="69" customFormat="1" x14ac:dyDescent="0.25"/>
    <row r="538" s="69" customFormat="1" x14ac:dyDescent="0.25"/>
    <row r="539" s="69" customFormat="1" x14ac:dyDescent="0.25"/>
    <row r="540" s="69" customFormat="1" x14ac:dyDescent="0.25"/>
    <row r="541" s="69" customFormat="1" x14ac:dyDescent="0.25"/>
    <row r="542" s="69" customFormat="1" x14ac:dyDescent="0.25"/>
    <row r="543" s="69" customFormat="1" x14ac:dyDescent="0.25"/>
    <row r="544" s="69" customFormat="1" x14ac:dyDescent="0.25"/>
    <row r="545" s="69" customFormat="1" x14ac:dyDescent="0.25"/>
    <row r="546" s="69" customFormat="1" x14ac:dyDescent="0.25"/>
    <row r="547" s="69" customFormat="1" x14ac:dyDescent="0.25"/>
    <row r="548" s="69" customFormat="1" x14ac:dyDescent="0.25"/>
    <row r="549" s="69" customFormat="1" x14ac:dyDescent="0.25"/>
    <row r="550" s="69" customFormat="1" x14ac:dyDescent="0.25"/>
    <row r="551" s="69" customFormat="1" x14ac:dyDescent="0.25"/>
    <row r="552" s="69" customFormat="1" x14ac:dyDescent="0.25"/>
    <row r="553" s="69" customFormat="1" x14ac:dyDescent="0.25"/>
    <row r="554" s="69" customFormat="1" x14ac:dyDescent="0.25"/>
    <row r="555" s="69" customFormat="1" x14ac:dyDescent="0.25"/>
    <row r="556" s="69" customFormat="1" x14ac:dyDescent="0.25"/>
    <row r="557" s="69" customFormat="1" x14ac:dyDescent="0.25"/>
    <row r="558" s="69" customFormat="1" x14ac:dyDescent="0.25"/>
    <row r="559" s="69" customFormat="1" x14ac:dyDescent="0.25"/>
    <row r="560" s="69" customFormat="1" x14ac:dyDescent="0.25"/>
    <row r="561" s="69" customFormat="1" x14ac:dyDescent="0.25"/>
    <row r="562" s="69" customFormat="1" x14ac:dyDescent="0.25"/>
    <row r="563" s="69" customFormat="1" x14ac:dyDescent="0.25"/>
    <row r="564" s="69" customFormat="1" x14ac:dyDescent="0.25"/>
    <row r="565" s="69" customFormat="1" x14ac:dyDescent="0.25"/>
    <row r="566" s="69" customFormat="1" x14ac:dyDescent="0.25"/>
    <row r="567" s="69" customFormat="1" x14ac:dyDescent="0.25"/>
    <row r="568" s="69" customFormat="1" x14ac:dyDescent="0.25"/>
    <row r="569" s="69" customFormat="1" x14ac:dyDescent="0.25"/>
    <row r="570" s="69" customFormat="1" x14ac:dyDescent="0.25"/>
    <row r="571" s="69" customFormat="1" x14ac:dyDescent="0.25"/>
    <row r="572" s="69" customFormat="1" x14ac:dyDescent="0.25"/>
    <row r="573" s="69" customFormat="1" x14ac:dyDescent="0.25"/>
    <row r="574" s="69" customFormat="1" x14ac:dyDescent="0.25"/>
    <row r="575" s="69" customFormat="1" x14ac:dyDescent="0.25"/>
    <row r="576" s="69" customFormat="1" x14ac:dyDescent="0.25"/>
    <row r="577" s="69" customFormat="1" x14ac:dyDescent="0.25"/>
    <row r="578" s="69" customFormat="1" x14ac:dyDescent="0.25"/>
    <row r="579" s="69" customFormat="1" x14ac:dyDescent="0.25"/>
    <row r="580" s="69" customFormat="1" x14ac:dyDescent="0.25"/>
    <row r="581" s="69" customFormat="1" x14ac:dyDescent="0.25"/>
    <row r="582" s="69" customFormat="1" x14ac:dyDescent="0.25"/>
    <row r="583" s="69" customFormat="1" x14ac:dyDescent="0.25"/>
    <row r="584" s="69" customFormat="1" x14ac:dyDescent="0.25"/>
    <row r="585" s="69" customFormat="1" x14ac:dyDescent="0.25"/>
    <row r="586" s="69" customFormat="1" x14ac:dyDescent="0.25"/>
    <row r="587" s="69" customFormat="1" x14ac:dyDescent="0.25"/>
    <row r="588" s="69" customFormat="1" x14ac:dyDescent="0.25"/>
    <row r="589" s="69" customFormat="1" x14ac:dyDescent="0.25"/>
    <row r="590" s="69" customFormat="1" x14ac:dyDescent="0.25"/>
    <row r="591" s="69" customFormat="1" x14ac:dyDescent="0.25"/>
    <row r="592" s="69" customFormat="1" x14ac:dyDescent="0.25"/>
    <row r="593" s="69" customFormat="1" x14ac:dyDescent="0.25"/>
    <row r="594" s="69" customFormat="1" x14ac:dyDescent="0.25"/>
    <row r="595" s="69" customFormat="1" x14ac:dyDescent="0.25"/>
    <row r="596" s="69" customFormat="1" x14ac:dyDescent="0.25"/>
    <row r="597" s="69" customFormat="1" x14ac:dyDescent="0.25"/>
    <row r="598" s="69" customFormat="1" x14ac:dyDescent="0.25"/>
    <row r="599" s="69" customFormat="1" x14ac:dyDescent="0.25"/>
    <row r="600" s="69" customFormat="1" x14ac:dyDescent="0.25"/>
    <row r="601" s="69" customFormat="1" x14ac:dyDescent="0.25"/>
    <row r="602" s="69" customFormat="1" x14ac:dyDescent="0.25"/>
    <row r="603" s="69" customFormat="1" x14ac:dyDescent="0.25"/>
    <row r="604" s="69" customFormat="1" x14ac:dyDescent="0.25"/>
    <row r="605" s="69" customFormat="1" x14ac:dyDescent="0.25"/>
    <row r="606" s="69" customFormat="1" x14ac:dyDescent="0.25"/>
    <row r="607" s="69" customFormat="1" x14ac:dyDescent="0.25"/>
    <row r="608" s="69" customFormat="1" x14ac:dyDescent="0.25"/>
    <row r="609" s="69" customFormat="1" x14ac:dyDescent="0.25"/>
    <row r="610" s="69" customFormat="1" x14ac:dyDescent="0.25"/>
    <row r="611" s="69" customFormat="1" x14ac:dyDescent="0.25"/>
    <row r="612" s="69" customFormat="1" x14ac:dyDescent="0.25"/>
    <row r="613" s="69" customFormat="1" x14ac:dyDescent="0.25"/>
    <row r="614" s="69" customFormat="1" x14ac:dyDescent="0.25"/>
    <row r="615" s="69" customFormat="1" x14ac:dyDescent="0.25"/>
    <row r="616" s="69" customFormat="1" x14ac:dyDescent="0.25"/>
    <row r="617" s="69" customFormat="1" x14ac:dyDescent="0.25"/>
    <row r="618" s="69" customFormat="1" x14ac:dyDescent="0.25"/>
    <row r="619" s="69" customFormat="1" x14ac:dyDescent="0.25"/>
    <row r="620" s="69" customFormat="1" x14ac:dyDescent="0.25"/>
    <row r="621" s="69" customFormat="1" x14ac:dyDescent="0.25"/>
    <row r="622" s="69" customFormat="1" x14ac:dyDescent="0.25"/>
    <row r="623" s="69" customFormat="1" x14ac:dyDescent="0.25"/>
    <row r="624" s="69" customFormat="1" x14ac:dyDescent="0.25"/>
    <row r="625" s="69" customFormat="1" x14ac:dyDescent="0.25"/>
    <row r="626" s="69" customFormat="1" x14ac:dyDescent="0.25"/>
    <row r="627" s="69" customFormat="1" x14ac:dyDescent="0.25"/>
    <row r="628" s="69" customFormat="1" x14ac:dyDescent="0.25"/>
    <row r="629" s="69" customFormat="1" x14ac:dyDescent="0.25"/>
    <row r="630" s="69" customFormat="1" x14ac:dyDescent="0.25"/>
    <row r="631" s="69" customFormat="1" x14ac:dyDescent="0.25"/>
    <row r="632" s="69" customFormat="1" x14ac:dyDescent="0.25"/>
    <row r="633" s="69" customFormat="1" x14ac:dyDescent="0.25"/>
    <row r="634" s="69" customFormat="1" x14ac:dyDescent="0.25"/>
    <row r="635" s="69" customFormat="1" x14ac:dyDescent="0.25"/>
    <row r="636" s="69" customFormat="1" x14ac:dyDescent="0.25"/>
    <row r="637" s="69" customFormat="1" x14ac:dyDescent="0.25"/>
    <row r="638" s="69" customFormat="1" x14ac:dyDescent="0.25"/>
    <row r="639" s="69" customFormat="1" x14ac:dyDescent="0.25"/>
    <row r="640" s="69" customFormat="1" x14ac:dyDescent="0.25"/>
    <row r="641" s="69" customFormat="1" x14ac:dyDescent="0.25"/>
    <row r="642" s="69" customFormat="1" x14ac:dyDescent="0.25"/>
    <row r="643" s="69" customFormat="1" x14ac:dyDescent="0.25"/>
    <row r="644" s="69" customFormat="1" x14ac:dyDescent="0.25"/>
    <row r="645" s="69" customFormat="1" x14ac:dyDescent="0.25"/>
    <row r="646" s="69" customFormat="1" x14ac:dyDescent="0.25"/>
    <row r="647" s="69" customFormat="1" x14ac:dyDescent="0.25"/>
    <row r="648" s="69" customFormat="1" x14ac:dyDescent="0.25"/>
    <row r="649" s="69" customFormat="1" x14ac:dyDescent="0.25"/>
    <row r="650" s="69" customFormat="1" x14ac:dyDescent="0.25"/>
    <row r="651" s="69" customFormat="1" x14ac:dyDescent="0.25"/>
    <row r="652" s="69" customFormat="1" x14ac:dyDescent="0.25"/>
    <row r="653" s="69" customFormat="1" x14ac:dyDescent="0.25"/>
    <row r="654" s="69" customFormat="1" x14ac:dyDescent="0.25"/>
    <row r="655" s="69" customFormat="1" x14ac:dyDescent="0.25"/>
    <row r="656" s="69" customFormat="1" x14ac:dyDescent="0.25"/>
    <row r="657" s="69" customFormat="1" x14ac:dyDescent="0.25"/>
    <row r="658" s="69" customFormat="1" x14ac:dyDescent="0.25"/>
    <row r="659" s="69" customFormat="1" x14ac:dyDescent="0.25"/>
    <row r="660" s="69" customFormat="1" x14ac:dyDescent="0.25"/>
    <row r="661" s="69" customFormat="1" x14ac:dyDescent="0.25"/>
    <row r="662" s="69" customFormat="1" x14ac:dyDescent="0.25"/>
    <row r="663" s="69" customFormat="1" x14ac:dyDescent="0.25"/>
    <row r="664" s="69" customFormat="1" x14ac:dyDescent="0.25"/>
    <row r="665" s="69" customFormat="1" x14ac:dyDescent="0.25"/>
    <row r="666" s="69" customFormat="1" x14ac:dyDescent="0.25"/>
    <row r="667" s="69" customFormat="1" x14ac:dyDescent="0.25"/>
    <row r="668" s="69" customFormat="1" x14ac:dyDescent="0.25"/>
    <row r="669" s="69" customFormat="1" x14ac:dyDescent="0.25"/>
    <row r="670" s="69" customFormat="1" x14ac:dyDescent="0.25"/>
    <row r="671" s="69" customFormat="1" x14ac:dyDescent="0.25"/>
    <row r="672" s="69" customFormat="1" x14ac:dyDescent="0.25"/>
    <row r="673" s="69" customFormat="1" x14ac:dyDescent="0.25"/>
    <row r="674" s="69" customFormat="1" x14ac:dyDescent="0.25"/>
    <row r="675" s="69" customFormat="1" x14ac:dyDescent="0.25"/>
    <row r="676" s="69" customFormat="1" x14ac:dyDescent="0.25"/>
    <row r="677" s="69" customFormat="1" x14ac:dyDescent="0.25"/>
    <row r="678" s="69" customFormat="1" x14ac:dyDescent="0.25"/>
    <row r="679" s="69" customFormat="1" x14ac:dyDescent="0.25"/>
    <row r="680" s="69" customFormat="1" x14ac:dyDescent="0.25"/>
    <row r="681" s="69" customFormat="1" x14ac:dyDescent="0.25"/>
    <row r="682" s="69" customFormat="1" x14ac:dyDescent="0.25"/>
    <row r="683" s="69" customFormat="1" x14ac:dyDescent="0.25"/>
    <row r="684" s="69" customFormat="1" x14ac:dyDescent="0.25"/>
    <row r="685" s="69" customFormat="1" x14ac:dyDescent="0.25"/>
    <row r="686" s="69" customFormat="1" x14ac:dyDescent="0.25"/>
    <row r="687" s="69" customFormat="1" x14ac:dyDescent="0.25"/>
    <row r="688" s="69" customFormat="1" x14ac:dyDescent="0.25"/>
    <row r="689" s="69" customFormat="1" x14ac:dyDescent="0.25"/>
    <row r="690" s="69" customFormat="1" x14ac:dyDescent="0.25"/>
    <row r="691" s="69" customFormat="1" x14ac:dyDescent="0.25"/>
    <row r="692" s="69" customFormat="1" x14ac:dyDescent="0.25"/>
    <row r="693" s="69" customFormat="1" x14ac:dyDescent="0.25"/>
    <row r="694" s="69" customFormat="1" x14ac:dyDescent="0.25"/>
    <row r="695" s="69" customFormat="1" x14ac:dyDescent="0.25"/>
    <row r="696" s="69" customFormat="1" x14ac:dyDescent="0.25"/>
    <row r="697" s="69" customFormat="1" x14ac:dyDescent="0.25"/>
    <row r="698" s="69" customFormat="1" x14ac:dyDescent="0.25"/>
    <row r="699" s="69" customFormat="1" x14ac:dyDescent="0.25"/>
    <row r="700" s="69" customFormat="1" x14ac:dyDescent="0.25"/>
    <row r="701" s="69" customFormat="1" x14ac:dyDescent="0.25"/>
    <row r="702" s="69" customFormat="1" x14ac:dyDescent="0.25"/>
    <row r="703" s="69" customFormat="1" x14ac:dyDescent="0.25"/>
    <row r="704" s="69" customFormat="1" x14ac:dyDescent="0.25"/>
    <row r="705" s="69" customFormat="1" x14ac:dyDescent="0.25"/>
    <row r="706" s="69" customFormat="1" x14ac:dyDescent="0.25"/>
    <row r="707" s="69" customFormat="1" x14ac:dyDescent="0.25"/>
    <row r="708" s="69" customFormat="1" x14ac:dyDescent="0.25"/>
    <row r="709" s="69" customFormat="1" x14ac:dyDescent="0.25"/>
    <row r="710" s="69" customFormat="1" x14ac:dyDescent="0.25"/>
    <row r="711" s="69" customFormat="1" x14ac:dyDescent="0.25"/>
    <row r="712" s="69" customFormat="1" x14ac:dyDescent="0.25"/>
    <row r="713" s="69" customFormat="1" x14ac:dyDescent="0.25"/>
    <row r="714" s="69" customFormat="1" x14ac:dyDescent="0.25"/>
    <row r="715" s="69" customFormat="1" x14ac:dyDescent="0.25"/>
    <row r="716" s="69" customFormat="1" x14ac:dyDescent="0.25"/>
    <row r="717" s="69" customFormat="1" x14ac:dyDescent="0.25"/>
    <row r="718" s="69" customFormat="1" x14ac:dyDescent="0.25"/>
    <row r="719" s="69" customFormat="1" x14ac:dyDescent="0.25"/>
    <row r="720" s="69" customFormat="1" x14ac:dyDescent="0.25"/>
    <row r="721" s="69" customFormat="1" x14ac:dyDescent="0.25"/>
    <row r="722" s="69" customFormat="1" x14ac:dyDescent="0.25"/>
    <row r="723" s="69" customFormat="1" x14ac:dyDescent="0.25"/>
    <row r="724" s="69" customFormat="1" x14ac:dyDescent="0.25"/>
    <row r="725" s="69" customFormat="1" x14ac:dyDescent="0.25"/>
    <row r="726" s="69" customFormat="1" x14ac:dyDescent="0.25"/>
    <row r="727" s="69" customFormat="1" x14ac:dyDescent="0.25"/>
    <row r="728" s="69" customFormat="1" x14ac:dyDescent="0.25"/>
    <row r="729" s="69" customFormat="1" x14ac:dyDescent="0.25"/>
    <row r="730" s="69" customFormat="1" x14ac:dyDescent="0.25"/>
    <row r="731" s="69" customFormat="1" x14ac:dyDescent="0.25"/>
    <row r="732" s="69" customFormat="1" x14ac:dyDescent="0.25"/>
    <row r="733" s="69" customFormat="1" x14ac:dyDescent="0.25"/>
    <row r="734" s="69" customFormat="1" x14ac:dyDescent="0.25"/>
    <row r="735" s="69" customFormat="1" x14ac:dyDescent="0.25"/>
    <row r="736" s="69" customFormat="1" x14ac:dyDescent="0.25"/>
    <row r="737" s="69" customFormat="1" x14ac:dyDescent="0.25"/>
    <row r="738" s="69" customFormat="1" x14ac:dyDescent="0.25"/>
    <row r="739" s="69" customFormat="1" x14ac:dyDescent="0.25"/>
    <row r="740" s="69" customFormat="1" x14ac:dyDescent="0.25"/>
    <row r="741" s="69" customFormat="1" x14ac:dyDescent="0.25"/>
    <row r="742" s="69" customFormat="1" x14ac:dyDescent="0.25"/>
    <row r="743" s="69" customFormat="1" x14ac:dyDescent="0.25"/>
    <row r="744" s="69" customFormat="1" x14ac:dyDescent="0.25"/>
    <row r="745" s="69" customFormat="1" x14ac:dyDescent="0.25"/>
    <row r="746" s="69" customFormat="1" x14ac:dyDescent="0.25"/>
    <row r="747" s="69" customFormat="1" x14ac:dyDescent="0.25"/>
    <row r="748" s="69" customFormat="1" x14ac:dyDescent="0.25"/>
    <row r="749" s="69" customFormat="1" x14ac:dyDescent="0.25"/>
    <row r="750" s="69" customFormat="1" x14ac:dyDescent="0.25"/>
    <row r="751" s="69" customFormat="1" x14ac:dyDescent="0.25"/>
    <row r="752" s="69" customFormat="1" x14ac:dyDescent="0.25"/>
    <row r="753" s="69" customFormat="1" x14ac:dyDescent="0.25"/>
    <row r="754" s="69" customFormat="1" x14ac:dyDescent="0.25"/>
    <row r="755" s="69" customFormat="1" x14ac:dyDescent="0.25"/>
    <row r="756" s="69" customFormat="1" x14ac:dyDescent="0.25"/>
    <row r="757" s="69" customFormat="1" x14ac:dyDescent="0.25"/>
    <row r="758" s="69" customFormat="1" x14ac:dyDescent="0.25"/>
    <row r="759" s="69" customFormat="1" x14ac:dyDescent="0.25"/>
    <row r="760" s="69" customFormat="1" x14ac:dyDescent="0.25"/>
    <row r="761" s="69" customFormat="1" x14ac:dyDescent="0.25"/>
    <row r="762" s="69" customFormat="1" x14ac:dyDescent="0.25"/>
    <row r="763" s="69" customFormat="1" x14ac:dyDescent="0.25"/>
    <row r="764" s="69" customFormat="1" x14ac:dyDescent="0.25"/>
    <row r="765" s="69" customFormat="1" x14ac:dyDescent="0.25"/>
    <row r="766" s="69" customFormat="1" x14ac:dyDescent="0.25"/>
    <row r="767" s="69" customFormat="1" x14ac:dyDescent="0.25"/>
    <row r="768" s="69" customFormat="1" x14ac:dyDescent="0.25"/>
    <row r="769" s="69" customFormat="1" x14ac:dyDescent="0.25"/>
    <row r="770" s="69" customFormat="1" x14ac:dyDescent="0.25"/>
    <row r="771" s="69" customFormat="1" x14ac:dyDescent="0.25"/>
    <row r="772" s="69" customFormat="1" x14ac:dyDescent="0.25"/>
    <row r="773" s="69" customFormat="1" x14ac:dyDescent="0.25"/>
    <row r="774" s="69" customFormat="1" x14ac:dyDescent="0.25"/>
    <row r="775" s="69" customFormat="1" x14ac:dyDescent="0.25"/>
    <row r="776" s="69" customFormat="1" x14ac:dyDescent="0.25"/>
    <row r="777" s="69" customFormat="1" x14ac:dyDescent="0.25"/>
    <row r="778" s="69" customFormat="1" x14ac:dyDescent="0.25"/>
    <row r="779" s="69" customFormat="1" x14ac:dyDescent="0.25"/>
    <row r="780" s="69" customFormat="1" x14ac:dyDescent="0.25"/>
    <row r="781" s="69" customFormat="1" x14ac:dyDescent="0.25"/>
    <row r="782" s="69" customFormat="1" x14ac:dyDescent="0.25"/>
    <row r="783" s="69" customFormat="1" x14ac:dyDescent="0.25"/>
    <row r="784" s="69" customFormat="1" x14ac:dyDescent="0.25"/>
    <row r="785" s="69" customFormat="1" x14ac:dyDescent="0.25"/>
    <row r="786" s="69" customFormat="1" x14ac:dyDescent="0.25"/>
    <row r="787" s="69" customFormat="1" x14ac:dyDescent="0.25"/>
    <row r="788" s="69" customFormat="1" x14ac:dyDescent="0.25"/>
    <row r="789" s="69" customFormat="1" x14ac:dyDescent="0.25"/>
    <row r="790" s="69" customFormat="1" x14ac:dyDescent="0.25"/>
    <row r="791" s="69" customFormat="1" x14ac:dyDescent="0.25"/>
    <row r="792" s="69" customFormat="1" x14ac:dyDescent="0.25"/>
    <row r="793" s="69" customFormat="1" x14ac:dyDescent="0.25"/>
    <row r="794" s="69" customFormat="1" x14ac:dyDescent="0.25"/>
    <row r="795" s="69" customFormat="1" x14ac:dyDescent="0.25"/>
    <row r="796" s="69" customFormat="1" x14ac:dyDescent="0.25"/>
    <row r="797" s="69" customFormat="1" x14ac:dyDescent="0.25"/>
    <row r="798" s="69" customFormat="1" x14ac:dyDescent="0.25"/>
    <row r="799" s="69" customFormat="1" x14ac:dyDescent="0.25"/>
    <row r="800" s="69" customFormat="1" x14ac:dyDescent="0.25"/>
    <row r="801" s="69" customFormat="1" x14ac:dyDescent="0.25"/>
    <row r="802" s="69" customFormat="1" x14ac:dyDescent="0.25"/>
    <row r="803" s="69" customFormat="1" x14ac:dyDescent="0.25"/>
    <row r="804" s="69" customFormat="1" x14ac:dyDescent="0.25"/>
    <row r="805" s="69" customFormat="1" x14ac:dyDescent="0.25"/>
    <row r="806" s="69" customFormat="1" x14ac:dyDescent="0.25"/>
    <row r="807" s="69" customFormat="1" x14ac:dyDescent="0.25"/>
    <row r="808" s="69" customFormat="1" x14ac:dyDescent="0.25"/>
    <row r="809" s="69" customFormat="1" x14ac:dyDescent="0.25"/>
    <row r="810" s="69" customFormat="1" x14ac:dyDescent="0.25"/>
    <row r="811" s="69" customFormat="1" x14ac:dyDescent="0.25"/>
    <row r="812" s="69" customFormat="1" x14ac:dyDescent="0.25"/>
    <row r="813" s="69" customFormat="1" x14ac:dyDescent="0.25"/>
    <row r="814" s="69" customFormat="1" x14ac:dyDescent="0.25"/>
    <row r="815" s="69" customFormat="1" x14ac:dyDescent="0.25"/>
    <row r="816" s="69" customFormat="1" x14ac:dyDescent="0.25"/>
    <row r="817" s="69" customFormat="1" x14ac:dyDescent="0.25"/>
    <row r="818" s="69" customFormat="1" x14ac:dyDescent="0.25"/>
    <row r="819" s="69" customFormat="1" x14ac:dyDescent="0.25"/>
    <row r="820" s="69" customFormat="1" x14ac:dyDescent="0.25"/>
    <row r="821" s="69" customFormat="1" x14ac:dyDescent="0.25"/>
    <row r="822" s="69" customFormat="1" x14ac:dyDescent="0.25"/>
    <row r="823" s="69" customFormat="1" x14ac:dyDescent="0.25"/>
    <row r="824" s="69" customFormat="1" x14ac:dyDescent="0.25"/>
    <row r="825" s="69" customFormat="1" x14ac:dyDescent="0.25"/>
    <row r="826" s="69" customFormat="1" x14ac:dyDescent="0.25"/>
    <row r="827" s="69" customFormat="1" x14ac:dyDescent="0.25"/>
    <row r="828" s="69" customFormat="1" x14ac:dyDescent="0.25"/>
    <row r="829" s="69" customFormat="1" x14ac:dyDescent="0.25"/>
    <row r="830" s="69" customFormat="1" x14ac:dyDescent="0.25"/>
    <row r="831" s="69" customFormat="1" x14ac:dyDescent="0.25"/>
    <row r="832" s="69" customFormat="1" x14ac:dyDescent="0.25"/>
    <row r="833" s="69" customFormat="1" x14ac:dyDescent="0.25"/>
    <row r="834" s="69" customFormat="1" x14ac:dyDescent="0.25"/>
    <row r="835" s="69" customFormat="1" x14ac:dyDescent="0.25"/>
    <row r="836" s="69" customFormat="1" x14ac:dyDescent="0.25"/>
    <row r="837" s="69" customFormat="1" x14ac:dyDescent="0.25"/>
    <row r="838" s="69" customFormat="1" x14ac:dyDescent="0.25"/>
    <row r="839" s="69" customFormat="1" x14ac:dyDescent="0.25"/>
    <row r="840" s="69" customFormat="1" x14ac:dyDescent="0.25"/>
    <row r="841" s="69" customFormat="1" x14ac:dyDescent="0.25"/>
    <row r="842" s="69" customFormat="1" x14ac:dyDescent="0.25"/>
    <row r="843" s="69" customFormat="1" x14ac:dyDescent="0.25"/>
    <row r="844" s="69" customFormat="1" x14ac:dyDescent="0.25"/>
    <row r="845" s="69" customFormat="1" x14ac:dyDescent="0.25"/>
    <row r="846" s="69" customFormat="1" x14ac:dyDescent="0.25"/>
    <row r="847" s="69" customFormat="1" x14ac:dyDescent="0.25"/>
    <row r="848" s="69" customFormat="1" x14ac:dyDescent="0.25"/>
    <row r="849" s="69" customFormat="1" x14ac:dyDescent="0.25"/>
    <row r="850" s="69" customFormat="1" x14ac:dyDescent="0.25"/>
    <row r="851" s="69" customFormat="1" x14ac:dyDescent="0.25"/>
    <row r="852" s="69" customFormat="1" x14ac:dyDescent="0.25"/>
    <row r="853" s="69" customFormat="1" x14ac:dyDescent="0.25"/>
    <row r="854" s="69" customFormat="1" x14ac:dyDescent="0.25"/>
    <row r="855" s="69" customFormat="1" x14ac:dyDescent="0.25"/>
    <row r="856" s="69" customFormat="1" x14ac:dyDescent="0.25"/>
    <row r="857" s="69" customFormat="1" x14ac:dyDescent="0.25"/>
    <row r="858" s="69" customFormat="1" x14ac:dyDescent="0.25"/>
    <row r="859" s="69" customFormat="1" x14ac:dyDescent="0.25"/>
    <row r="860" s="69" customFormat="1" x14ac:dyDescent="0.25"/>
    <row r="861" s="69" customFormat="1" x14ac:dyDescent="0.25"/>
    <row r="862" s="69" customFormat="1" x14ac:dyDescent="0.25"/>
    <row r="863" s="69" customFormat="1" x14ac:dyDescent="0.25"/>
    <row r="864" s="69" customFormat="1" x14ac:dyDescent="0.25"/>
    <row r="865" s="69" customFormat="1" x14ac:dyDescent="0.25"/>
    <row r="866" s="69" customFormat="1" x14ac:dyDescent="0.25"/>
    <row r="867" s="69" customFormat="1" x14ac:dyDescent="0.25"/>
    <row r="868" s="69" customFormat="1" x14ac:dyDescent="0.25"/>
    <row r="869" s="69" customFormat="1" x14ac:dyDescent="0.25"/>
    <row r="870" s="69" customFormat="1" x14ac:dyDescent="0.25"/>
    <row r="871" s="69" customFormat="1" x14ac:dyDescent="0.25"/>
    <row r="872" s="69" customFormat="1" x14ac:dyDescent="0.25"/>
    <row r="873" s="69" customFormat="1" x14ac:dyDescent="0.25"/>
    <row r="874" s="69" customFormat="1" x14ac:dyDescent="0.25"/>
    <row r="875" s="69" customFormat="1" x14ac:dyDescent="0.25"/>
    <row r="876" s="69" customFormat="1" x14ac:dyDescent="0.25"/>
    <row r="877" s="69" customFormat="1" x14ac:dyDescent="0.25"/>
    <row r="878" s="69" customFormat="1" x14ac:dyDescent="0.25"/>
    <row r="879" s="69" customFormat="1" x14ac:dyDescent="0.25"/>
    <row r="880" s="69" customFormat="1" x14ac:dyDescent="0.25"/>
    <row r="881" s="69" customFormat="1" x14ac:dyDescent="0.25"/>
    <row r="882" s="69" customFormat="1" x14ac:dyDescent="0.25"/>
    <row r="883" s="69" customFormat="1" x14ac:dyDescent="0.25"/>
    <row r="884" s="69" customFormat="1" x14ac:dyDescent="0.25"/>
    <row r="885" s="69" customFormat="1" x14ac:dyDescent="0.25"/>
    <row r="886" s="69" customFormat="1" x14ac:dyDescent="0.25"/>
    <row r="887" s="69" customFormat="1" x14ac:dyDescent="0.25"/>
    <row r="888" s="69" customFormat="1" x14ac:dyDescent="0.25"/>
    <row r="889" s="69" customFormat="1" x14ac:dyDescent="0.25"/>
    <row r="890" s="69" customFormat="1" x14ac:dyDescent="0.25"/>
    <row r="891" s="69" customFormat="1" x14ac:dyDescent="0.25"/>
    <row r="892" s="69" customFormat="1" x14ac:dyDescent="0.25"/>
    <row r="893" s="69" customFormat="1" x14ac:dyDescent="0.25"/>
    <row r="894" s="69" customFormat="1" x14ac:dyDescent="0.25"/>
    <row r="895" s="69" customFormat="1" x14ac:dyDescent="0.25"/>
    <row r="896" s="69" customFormat="1" x14ac:dyDescent="0.25"/>
    <row r="897" s="69" customFormat="1" x14ac:dyDescent="0.25"/>
    <row r="898" s="69" customFormat="1" x14ac:dyDescent="0.25"/>
    <row r="899" s="69" customFormat="1" x14ac:dyDescent="0.25"/>
    <row r="900" s="69" customFormat="1" x14ac:dyDescent="0.25"/>
    <row r="901" s="69" customFormat="1" x14ac:dyDescent="0.25"/>
    <row r="902" s="69" customFormat="1" x14ac:dyDescent="0.25"/>
    <row r="903" s="69" customFormat="1" x14ac:dyDescent="0.25"/>
    <row r="904" s="69" customFormat="1" x14ac:dyDescent="0.25"/>
    <row r="905" s="69" customFormat="1" x14ac:dyDescent="0.25"/>
    <row r="906" s="69" customFormat="1" x14ac:dyDescent="0.25"/>
    <row r="907" s="69" customFormat="1" x14ac:dyDescent="0.25"/>
    <row r="908" s="69" customFormat="1" x14ac:dyDescent="0.25"/>
    <row r="909" s="69" customFormat="1" x14ac:dyDescent="0.25"/>
    <row r="910" s="69" customFormat="1" x14ac:dyDescent="0.25"/>
    <row r="911" s="69" customFormat="1" x14ac:dyDescent="0.25"/>
    <row r="912" s="69" customFormat="1" x14ac:dyDescent="0.25"/>
    <row r="913" s="69" customFormat="1" x14ac:dyDescent="0.25"/>
    <row r="914" s="69" customFormat="1" x14ac:dyDescent="0.25"/>
    <row r="915" s="69" customFormat="1" x14ac:dyDescent="0.25"/>
    <row r="916" s="69" customFormat="1" x14ac:dyDescent="0.25"/>
    <row r="917" s="69" customFormat="1" x14ac:dyDescent="0.25"/>
    <row r="918" s="69" customFormat="1" x14ac:dyDescent="0.25"/>
    <row r="919" s="69" customFormat="1" x14ac:dyDescent="0.25"/>
    <row r="920" s="69" customFormat="1" x14ac:dyDescent="0.25"/>
    <row r="921" s="69" customFormat="1" x14ac:dyDescent="0.25"/>
    <row r="922" s="69" customFormat="1" x14ac:dyDescent="0.25"/>
    <row r="923" s="69" customFormat="1" x14ac:dyDescent="0.25"/>
    <row r="924" s="69" customFormat="1" x14ac:dyDescent="0.25"/>
    <row r="925" s="69" customFormat="1" x14ac:dyDescent="0.25"/>
    <row r="926" s="69" customFormat="1" x14ac:dyDescent="0.25"/>
    <row r="927" s="69" customFormat="1" x14ac:dyDescent="0.25"/>
    <row r="928" s="69" customFormat="1" x14ac:dyDescent="0.25"/>
    <row r="929" s="69" customFormat="1" x14ac:dyDescent="0.25"/>
    <row r="930" s="69" customFormat="1" x14ac:dyDescent="0.25"/>
    <row r="931" s="69" customFormat="1" x14ac:dyDescent="0.25"/>
    <row r="932" s="69" customFormat="1" x14ac:dyDescent="0.25"/>
    <row r="933" s="69" customFormat="1" x14ac:dyDescent="0.25"/>
    <row r="934" s="69" customFormat="1" x14ac:dyDescent="0.25"/>
    <row r="935" s="69" customFormat="1" x14ac:dyDescent="0.25"/>
    <row r="936" s="69" customFormat="1" x14ac:dyDescent="0.25"/>
    <row r="937" s="69" customFormat="1" x14ac:dyDescent="0.25"/>
    <row r="938" s="69" customFormat="1" x14ac:dyDescent="0.25"/>
    <row r="939" s="69" customFormat="1" x14ac:dyDescent="0.25"/>
    <row r="940" s="69" customFormat="1" x14ac:dyDescent="0.25"/>
    <row r="941" s="69" customFormat="1" x14ac:dyDescent="0.25"/>
    <row r="942" s="69" customFormat="1" x14ac:dyDescent="0.25"/>
    <row r="943" s="69" customFormat="1" x14ac:dyDescent="0.25"/>
    <row r="944" s="69" customFormat="1" x14ac:dyDescent="0.25"/>
    <row r="945" s="69" customFormat="1" x14ac:dyDescent="0.25"/>
    <row r="946" s="69" customFormat="1" x14ac:dyDescent="0.25"/>
    <row r="947" s="69" customFormat="1" x14ac:dyDescent="0.25"/>
    <row r="948" s="69" customFormat="1" x14ac:dyDescent="0.25"/>
    <row r="949" s="69" customFormat="1" x14ac:dyDescent="0.25"/>
    <row r="950" s="69" customFormat="1" x14ac:dyDescent="0.25"/>
    <row r="951" s="69" customFormat="1" x14ac:dyDescent="0.25"/>
    <row r="952" s="69" customFormat="1" x14ac:dyDescent="0.25"/>
    <row r="953" s="69" customFormat="1" x14ac:dyDescent="0.25"/>
    <row r="954" s="69" customFormat="1" x14ac:dyDescent="0.25"/>
    <row r="955" s="69" customFormat="1" x14ac:dyDescent="0.25"/>
    <row r="956" s="69" customFormat="1" x14ac:dyDescent="0.25"/>
    <row r="957" s="69" customFormat="1" x14ac:dyDescent="0.25"/>
    <row r="958" s="69" customFormat="1" x14ac:dyDescent="0.25"/>
    <row r="959" s="69" customFormat="1" x14ac:dyDescent="0.25"/>
    <row r="960" s="69" customFormat="1" x14ac:dyDescent="0.25"/>
    <row r="961" s="69" customFormat="1" x14ac:dyDescent="0.25"/>
    <row r="962" s="69" customFormat="1" x14ac:dyDescent="0.25"/>
    <row r="963" s="69" customFormat="1" x14ac:dyDescent="0.25"/>
    <row r="964" s="69" customFormat="1" x14ac:dyDescent="0.25"/>
    <row r="965" s="69" customFormat="1" x14ac:dyDescent="0.25"/>
    <row r="966" s="69" customFormat="1" x14ac:dyDescent="0.25"/>
    <row r="967" s="69" customFormat="1" x14ac:dyDescent="0.25"/>
    <row r="968" s="69" customFormat="1" x14ac:dyDescent="0.25"/>
    <row r="969" s="69" customFormat="1" x14ac:dyDescent="0.25"/>
    <row r="970" s="69" customFormat="1" x14ac:dyDescent="0.25"/>
    <row r="971" s="69" customFormat="1" x14ac:dyDescent="0.25"/>
    <row r="972" s="69" customFormat="1" x14ac:dyDescent="0.25"/>
    <row r="973" s="69" customFormat="1" x14ac:dyDescent="0.25"/>
    <row r="974" s="69" customFormat="1" x14ac:dyDescent="0.25"/>
    <row r="975" s="69" customFormat="1" x14ac:dyDescent="0.25"/>
    <row r="976" s="69" customFormat="1" x14ac:dyDescent="0.25"/>
    <row r="977" s="69" customFormat="1" x14ac:dyDescent="0.25"/>
    <row r="978" s="69" customFormat="1" x14ac:dyDescent="0.25"/>
    <row r="979" s="69" customFormat="1" x14ac:dyDescent="0.25"/>
    <row r="980" s="69" customFormat="1" x14ac:dyDescent="0.25"/>
    <row r="981" s="69" customFormat="1" x14ac:dyDescent="0.25"/>
    <row r="982" s="69" customFormat="1" x14ac:dyDescent="0.25"/>
    <row r="983" s="69" customFormat="1" x14ac:dyDescent="0.25"/>
    <row r="984" s="69" customFormat="1" x14ac:dyDescent="0.25"/>
    <row r="985" s="69" customFormat="1" x14ac:dyDescent="0.25"/>
    <row r="986" s="69" customFormat="1" x14ac:dyDescent="0.25"/>
    <row r="987" s="69" customFormat="1" x14ac:dyDescent="0.25"/>
    <row r="988" s="69" customFormat="1" x14ac:dyDescent="0.25"/>
    <row r="989" s="69" customFormat="1" x14ac:dyDescent="0.25"/>
    <row r="990" s="69" customFormat="1" x14ac:dyDescent="0.25"/>
    <row r="991" s="69" customFormat="1" x14ac:dyDescent="0.25"/>
    <row r="992" s="69" customFormat="1" x14ac:dyDescent="0.25"/>
    <row r="993" s="69" customFormat="1" x14ac:dyDescent="0.25"/>
    <row r="994" s="69" customFormat="1" x14ac:dyDescent="0.25"/>
    <row r="995" s="69" customFormat="1" x14ac:dyDescent="0.25"/>
    <row r="996" s="69" customFormat="1" x14ac:dyDescent="0.25"/>
    <row r="997" s="69" customFormat="1" x14ac:dyDescent="0.25"/>
    <row r="998" s="69" customFormat="1" x14ac:dyDescent="0.25"/>
    <row r="999" s="69" customFormat="1" x14ac:dyDescent="0.25"/>
    <row r="1000" s="69" customFormat="1" x14ac:dyDescent="0.25"/>
    <row r="1001" s="69" customFormat="1" x14ac:dyDescent="0.25"/>
    <row r="1002" s="69" customFormat="1" x14ac:dyDescent="0.25"/>
    <row r="1003" s="69" customFormat="1" x14ac:dyDescent="0.25"/>
    <row r="1004" s="69" customFormat="1" x14ac:dyDescent="0.25"/>
    <row r="1005" s="69" customFormat="1" x14ac:dyDescent="0.25"/>
    <row r="1006" s="69" customFormat="1" x14ac:dyDescent="0.25"/>
    <row r="1007" s="69" customFormat="1" x14ac:dyDescent="0.25"/>
    <row r="1008" s="69" customFormat="1" x14ac:dyDescent="0.25"/>
    <row r="1009" s="69" customFormat="1" x14ac:dyDescent="0.25"/>
    <row r="1010" s="69" customFormat="1" x14ac:dyDescent="0.25"/>
    <row r="1011" s="69" customFormat="1" x14ac:dyDescent="0.25"/>
    <row r="1012" s="69" customFormat="1" x14ac:dyDescent="0.25"/>
    <row r="1013" s="69" customFormat="1" x14ac:dyDescent="0.25"/>
    <row r="1014" s="69" customFormat="1" x14ac:dyDescent="0.25"/>
    <row r="1015" s="69" customFormat="1" x14ac:dyDescent="0.25"/>
    <row r="1016" s="69" customFormat="1" x14ac:dyDescent="0.25"/>
    <row r="1017" s="69" customFormat="1" x14ac:dyDescent="0.25"/>
    <row r="1018" s="69" customFormat="1" x14ac:dyDescent="0.25"/>
    <row r="1019" s="69" customFormat="1" x14ac:dyDescent="0.25"/>
    <row r="1020" s="69" customFormat="1" x14ac:dyDescent="0.25"/>
    <row r="1021" s="69" customFormat="1" x14ac:dyDescent="0.25"/>
    <row r="1022" s="69" customFormat="1" x14ac:dyDescent="0.25"/>
    <row r="1023" s="69" customFormat="1" x14ac:dyDescent="0.25"/>
    <row r="1024" s="69" customFormat="1" x14ac:dyDescent="0.25"/>
    <row r="1025" s="69" customFormat="1" x14ac:dyDescent="0.25"/>
    <row r="1026" s="69" customFormat="1" x14ac:dyDescent="0.25"/>
    <row r="1027" s="69" customFormat="1" x14ac:dyDescent="0.25"/>
    <row r="1028" s="69" customFormat="1" x14ac:dyDescent="0.25"/>
    <row r="1029" s="69" customFormat="1" x14ac:dyDescent="0.25"/>
    <row r="1030" s="69" customFormat="1" x14ac:dyDescent="0.25"/>
    <row r="1031" s="69" customFormat="1" x14ac:dyDescent="0.25"/>
    <row r="1032" s="69" customFormat="1" x14ac:dyDescent="0.25"/>
    <row r="1033" s="69" customFormat="1" x14ac:dyDescent="0.25"/>
    <row r="1034" s="69" customFormat="1" x14ac:dyDescent="0.25"/>
    <row r="1035" s="69" customFormat="1" x14ac:dyDescent="0.25"/>
    <row r="1036" s="69" customFormat="1" x14ac:dyDescent="0.25"/>
    <row r="1037" s="69" customFormat="1" x14ac:dyDescent="0.25"/>
    <row r="1038" s="69" customFormat="1" x14ac:dyDescent="0.25"/>
    <row r="1039" s="69" customFormat="1" x14ac:dyDescent="0.25"/>
    <row r="1040" s="69" customFormat="1" x14ac:dyDescent="0.25"/>
    <row r="1041" s="69" customFormat="1" x14ac:dyDescent="0.25"/>
    <row r="1042" s="69" customFormat="1" x14ac:dyDescent="0.25"/>
    <row r="1043" s="69" customFormat="1" x14ac:dyDescent="0.25"/>
    <row r="1044" s="69" customFormat="1" x14ac:dyDescent="0.25"/>
    <row r="1045" s="69" customFormat="1" x14ac:dyDescent="0.25"/>
    <row r="1046" s="69" customFormat="1" x14ac:dyDescent="0.25"/>
    <row r="1047" s="69" customFormat="1" x14ac:dyDescent="0.25"/>
    <row r="1048" s="69" customFormat="1" x14ac:dyDescent="0.25"/>
    <row r="1049" s="69" customFormat="1" x14ac:dyDescent="0.25"/>
    <row r="1050" s="69" customFormat="1" x14ac:dyDescent="0.25"/>
    <row r="1051" s="69" customFormat="1" x14ac:dyDescent="0.25"/>
    <row r="1052" s="69" customFormat="1" x14ac:dyDescent="0.25"/>
    <row r="1053" s="69" customFormat="1" x14ac:dyDescent="0.25"/>
    <row r="1054" s="69" customFormat="1" x14ac:dyDescent="0.25"/>
    <row r="1055" s="69" customFormat="1" x14ac:dyDescent="0.25"/>
    <row r="1056" s="69" customFormat="1" x14ac:dyDescent="0.25"/>
    <row r="1057" s="69" customFormat="1" x14ac:dyDescent="0.25"/>
    <row r="1058" s="69" customFormat="1" x14ac:dyDescent="0.25"/>
    <row r="1059" s="69" customFormat="1" x14ac:dyDescent="0.25"/>
    <row r="1060" s="69" customFormat="1" x14ac:dyDescent="0.25"/>
    <row r="1061" s="69" customFormat="1" x14ac:dyDescent="0.25"/>
    <row r="1062" s="69" customFormat="1" x14ac:dyDescent="0.25"/>
    <row r="1063" s="69" customFormat="1" x14ac:dyDescent="0.25"/>
    <row r="1064" s="69" customFormat="1" x14ac:dyDescent="0.25"/>
    <row r="1065" s="69" customFormat="1" x14ac:dyDescent="0.25"/>
    <row r="1066" s="69" customFormat="1" x14ac:dyDescent="0.25"/>
    <row r="1067" s="69" customFormat="1" x14ac:dyDescent="0.25"/>
    <row r="1068" s="69" customFormat="1" x14ac:dyDescent="0.25"/>
    <row r="1069" s="69" customFormat="1" x14ac:dyDescent="0.25"/>
    <row r="1070" s="69" customFormat="1" x14ac:dyDescent="0.25"/>
    <row r="1071" s="69" customFormat="1" x14ac:dyDescent="0.25"/>
    <row r="1072" s="69" customFormat="1" x14ac:dyDescent="0.25"/>
    <row r="1073" s="69" customFormat="1" x14ac:dyDescent="0.25"/>
    <row r="1074" s="69" customFormat="1" x14ac:dyDescent="0.25"/>
    <row r="1075" s="69" customFormat="1" x14ac:dyDescent="0.25"/>
    <row r="1076" s="69" customFormat="1" x14ac:dyDescent="0.25"/>
    <row r="1077" s="69" customFormat="1" x14ac:dyDescent="0.25"/>
    <row r="1078" s="69" customFormat="1" x14ac:dyDescent="0.25"/>
    <row r="1079" s="69" customFormat="1" x14ac:dyDescent="0.25"/>
    <row r="1080" s="69" customFormat="1" x14ac:dyDescent="0.25"/>
    <row r="1081" s="69" customFormat="1" x14ac:dyDescent="0.25"/>
    <row r="1082" s="69" customFormat="1" x14ac:dyDescent="0.25"/>
    <row r="1083" s="69" customFormat="1" x14ac:dyDescent="0.25"/>
    <row r="1084" s="69" customFormat="1" x14ac:dyDescent="0.25"/>
    <row r="1085" s="69" customFormat="1" x14ac:dyDescent="0.25"/>
    <row r="1086" s="69" customFormat="1" x14ac:dyDescent="0.25"/>
    <row r="1087" s="69" customFormat="1" x14ac:dyDescent="0.25"/>
    <row r="1088" s="69" customFormat="1" x14ac:dyDescent="0.25"/>
    <row r="1089" s="69" customFormat="1" x14ac:dyDescent="0.25"/>
    <row r="1090" s="69" customFormat="1" x14ac:dyDescent="0.25"/>
    <row r="1091" s="69" customFormat="1" x14ac:dyDescent="0.25"/>
    <row r="1092" s="69" customFormat="1" x14ac:dyDescent="0.25"/>
    <row r="1093" s="69" customFormat="1" x14ac:dyDescent="0.25"/>
    <row r="1094" s="69" customFormat="1" x14ac:dyDescent="0.25"/>
    <row r="1095" s="69" customFormat="1" x14ac:dyDescent="0.25"/>
    <row r="1096" s="69" customFormat="1" x14ac:dyDescent="0.25"/>
    <row r="1097" s="69" customFormat="1" x14ac:dyDescent="0.25"/>
    <row r="1098" s="69" customFormat="1" x14ac:dyDescent="0.25"/>
    <row r="1099" s="69" customFormat="1" x14ac:dyDescent="0.25"/>
    <row r="1100" s="69" customFormat="1" x14ac:dyDescent="0.25"/>
    <row r="1101" s="69" customFormat="1" x14ac:dyDescent="0.25"/>
    <row r="1102" s="69" customFormat="1" x14ac:dyDescent="0.25"/>
    <row r="1103" s="69" customFormat="1" x14ac:dyDescent="0.25"/>
    <row r="1104" s="69" customFormat="1" x14ac:dyDescent="0.25"/>
    <row r="1105" s="69" customFormat="1" x14ac:dyDescent="0.25"/>
    <row r="1106" s="69" customFormat="1" x14ac:dyDescent="0.25"/>
    <row r="1107" s="69" customFormat="1" x14ac:dyDescent="0.25"/>
    <row r="1108" s="69" customFormat="1" x14ac:dyDescent="0.25"/>
    <row r="1109" s="69" customFormat="1" x14ac:dyDescent="0.25"/>
    <row r="1110" s="69" customFormat="1" x14ac:dyDescent="0.25"/>
    <row r="1111" s="69" customFormat="1" x14ac:dyDescent="0.25"/>
    <row r="1112" s="69" customFormat="1" x14ac:dyDescent="0.25"/>
    <row r="1113" s="69" customFormat="1" x14ac:dyDescent="0.25"/>
    <row r="1114" s="69" customFormat="1" x14ac:dyDescent="0.25"/>
    <row r="1115" s="69" customFormat="1" x14ac:dyDescent="0.25"/>
    <row r="1116" s="69" customFormat="1" x14ac:dyDescent="0.25"/>
    <row r="1117" s="69" customFormat="1" x14ac:dyDescent="0.25"/>
    <row r="1118" s="69" customFormat="1" x14ac:dyDescent="0.25"/>
    <row r="1119" s="69" customFormat="1" x14ac:dyDescent="0.25"/>
    <row r="1120" s="69" customFormat="1" x14ac:dyDescent="0.25"/>
    <row r="1121" s="69" customFormat="1" x14ac:dyDescent="0.25"/>
    <row r="1122" s="69" customFormat="1" x14ac:dyDescent="0.25"/>
    <row r="1123" s="69" customFormat="1" x14ac:dyDescent="0.25"/>
    <row r="1124" s="69" customFormat="1" x14ac:dyDescent="0.25"/>
    <row r="1125" s="69" customFormat="1" x14ac:dyDescent="0.25"/>
    <row r="1126" s="69" customFormat="1" x14ac:dyDescent="0.25"/>
    <row r="1127" s="69" customFormat="1" x14ac:dyDescent="0.25"/>
    <row r="1128" s="69" customFormat="1" x14ac:dyDescent="0.25"/>
    <row r="1129" s="69" customFormat="1" x14ac:dyDescent="0.25"/>
    <row r="1130" s="69" customFormat="1" x14ac:dyDescent="0.25"/>
    <row r="1131" s="69" customFormat="1" x14ac:dyDescent="0.25"/>
    <row r="1132" s="69" customFormat="1" x14ac:dyDescent="0.25"/>
    <row r="1133" s="69" customFormat="1" x14ac:dyDescent="0.25"/>
    <row r="1134" s="69" customFormat="1" x14ac:dyDescent="0.25"/>
    <row r="1135" s="69" customFormat="1" x14ac:dyDescent="0.25"/>
    <row r="1136" s="69" customFormat="1" x14ac:dyDescent="0.25"/>
    <row r="1137" s="69" customFormat="1" x14ac:dyDescent="0.25"/>
    <row r="1138" s="69" customFormat="1" x14ac:dyDescent="0.25"/>
    <row r="1139" s="69" customFormat="1" x14ac:dyDescent="0.25"/>
    <row r="1140" s="69" customFormat="1" x14ac:dyDescent="0.25"/>
    <row r="1141" s="69" customFormat="1" x14ac:dyDescent="0.25"/>
    <row r="1142" s="69" customFormat="1" x14ac:dyDescent="0.25"/>
    <row r="1143" s="69" customFormat="1" x14ac:dyDescent="0.25"/>
    <row r="1144" s="69" customFormat="1" x14ac:dyDescent="0.25"/>
    <row r="1145" s="69" customFormat="1" x14ac:dyDescent="0.25"/>
    <row r="1146" s="69" customFormat="1" x14ac:dyDescent="0.25"/>
    <row r="1147" s="69" customFormat="1" x14ac:dyDescent="0.25"/>
    <row r="1148" s="69" customFormat="1" x14ac:dyDescent="0.25"/>
    <row r="1149" s="69" customFormat="1" x14ac:dyDescent="0.25"/>
    <row r="1150" s="69" customFormat="1" x14ac:dyDescent="0.25"/>
    <row r="1151" s="69" customFormat="1" x14ac:dyDescent="0.25"/>
    <row r="1152" s="69" customFormat="1" x14ac:dyDescent="0.25"/>
    <row r="1153" s="69" customFormat="1" x14ac:dyDescent="0.25"/>
    <row r="1154" s="69" customFormat="1" x14ac:dyDescent="0.25"/>
    <row r="1155" s="69" customFormat="1" x14ac:dyDescent="0.25"/>
    <row r="1156" s="69" customFormat="1" x14ac:dyDescent="0.25"/>
    <row r="1157" s="69" customFormat="1" x14ac:dyDescent="0.25"/>
    <row r="1158" s="69" customFormat="1" x14ac:dyDescent="0.25"/>
    <row r="1159" s="69" customFormat="1" x14ac:dyDescent="0.25"/>
    <row r="1160" s="69" customFormat="1" x14ac:dyDescent="0.25"/>
    <row r="1161" s="69" customFormat="1" x14ac:dyDescent="0.25"/>
    <row r="1162" s="69" customFormat="1" x14ac:dyDescent="0.25"/>
    <row r="1163" s="69" customFormat="1" x14ac:dyDescent="0.25"/>
    <row r="1164" s="69" customFormat="1" x14ac:dyDescent="0.25"/>
    <row r="1165" s="69" customFormat="1" x14ac:dyDescent="0.25"/>
    <row r="1166" s="69" customFormat="1" x14ac:dyDescent="0.25"/>
    <row r="1167" s="69" customFormat="1" x14ac:dyDescent="0.25"/>
    <row r="1168" s="69" customFormat="1" x14ac:dyDescent="0.25"/>
    <row r="1169" s="69" customFormat="1" x14ac:dyDescent="0.25"/>
    <row r="1170" s="69" customFormat="1" x14ac:dyDescent="0.25"/>
    <row r="1171" s="69" customFormat="1" x14ac:dyDescent="0.25"/>
    <row r="1172" s="69" customFormat="1" x14ac:dyDescent="0.25"/>
    <row r="1173" s="69" customFormat="1" x14ac:dyDescent="0.25"/>
    <row r="1174" s="69" customFormat="1" x14ac:dyDescent="0.25"/>
    <row r="1175" s="69" customFormat="1" x14ac:dyDescent="0.25"/>
    <row r="1176" s="69" customFormat="1" x14ac:dyDescent="0.25"/>
    <row r="1177" s="69" customFormat="1" x14ac:dyDescent="0.25"/>
    <row r="1178" s="69" customFormat="1" x14ac:dyDescent="0.25"/>
    <row r="1179" s="69" customFormat="1" x14ac:dyDescent="0.25"/>
    <row r="1180" s="69" customFormat="1" x14ac:dyDescent="0.25"/>
    <row r="1181" s="69" customFormat="1" x14ac:dyDescent="0.25"/>
    <row r="1182" s="69" customFormat="1" x14ac:dyDescent="0.25"/>
    <row r="1183" s="69" customFormat="1" x14ac:dyDescent="0.25"/>
    <row r="1184" s="69" customFormat="1" x14ac:dyDescent="0.25"/>
    <row r="1185" s="69" customFormat="1" x14ac:dyDescent="0.25"/>
    <row r="1186" s="69" customFormat="1" x14ac:dyDescent="0.25"/>
    <row r="1187" s="69" customFormat="1" x14ac:dyDescent="0.25"/>
    <row r="1188" s="69" customFormat="1" x14ac:dyDescent="0.25"/>
    <row r="1189" s="69" customFormat="1" x14ac:dyDescent="0.25"/>
    <row r="1190" s="69" customFormat="1" x14ac:dyDescent="0.25"/>
    <row r="1191" s="69" customFormat="1" x14ac:dyDescent="0.25"/>
    <row r="1192" s="69" customFormat="1" x14ac:dyDescent="0.25"/>
    <row r="1193" s="69" customFormat="1" x14ac:dyDescent="0.25"/>
    <row r="1194" s="69" customFormat="1" x14ac:dyDescent="0.25"/>
    <row r="1195" s="69" customFormat="1" x14ac:dyDescent="0.25"/>
    <row r="1196" s="69" customFormat="1" x14ac:dyDescent="0.25"/>
    <row r="1197" s="69" customFormat="1" x14ac:dyDescent="0.25"/>
    <row r="1198" s="69" customFormat="1" x14ac:dyDescent="0.25"/>
    <row r="1199" s="69" customFormat="1" x14ac:dyDescent="0.25"/>
    <row r="1200" s="69" customFormat="1" x14ac:dyDescent="0.25"/>
    <row r="1201" s="69" customFormat="1" x14ac:dyDescent="0.25"/>
    <row r="1202" s="69" customFormat="1" x14ac:dyDescent="0.25"/>
    <row r="1203" s="69" customFormat="1" x14ac:dyDescent="0.25"/>
    <row r="1204" s="69" customFormat="1" x14ac:dyDescent="0.25"/>
    <row r="1205" s="69" customFormat="1" x14ac:dyDescent="0.25"/>
    <row r="1206" s="69" customFormat="1" x14ac:dyDescent="0.25"/>
    <row r="1207" s="69" customFormat="1" x14ac:dyDescent="0.25"/>
    <row r="1208" s="69" customFormat="1" x14ac:dyDescent="0.25"/>
    <row r="1209" s="69" customFormat="1" x14ac:dyDescent="0.25"/>
    <row r="1210" s="69" customFormat="1" x14ac:dyDescent="0.25"/>
    <row r="1211" s="69" customFormat="1" x14ac:dyDescent="0.25"/>
    <row r="1212" s="69" customFormat="1" x14ac:dyDescent="0.25"/>
    <row r="1213" s="69" customFormat="1" x14ac:dyDescent="0.25"/>
    <row r="1214" s="69" customFormat="1" x14ac:dyDescent="0.25"/>
    <row r="1215" s="69" customFormat="1" x14ac:dyDescent="0.25"/>
    <row r="1216" s="69" customFormat="1" x14ac:dyDescent="0.25"/>
    <row r="1217" s="69" customFormat="1" x14ac:dyDescent="0.25"/>
    <row r="1218" s="69" customFormat="1" x14ac:dyDescent="0.25"/>
    <row r="1219" s="69" customFormat="1" x14ac:dyDescent="0.25"/>
    <row r="1220" s="69" customFormat="1" x14ac:dyDescent="0.25"/>
    <row r="1221" s="69" customFormat="1" x14ac:dyDescent="0.25"/>
    <row r="1222" s="69" customFormat="1" x14ac:dyDescent="0.25"/>
    <row r="1223" s="69" customFormat="1" x14ac:dyDescent="0.25"/>
    <row r="1224" s="69" customFormat="1" x14ac:dyDescent="0.25"/>
    <row r="1225" s="69" customFormat="1" x14ac:dyDescent="0.25"/>
    <row r="1226" s="69" customFormat="1" x14ac:dyDescent="0.25"/>
    <row r="1227" s="69" customFormat="1" x14ac:dyDescent="0.25"/>
    <row r="1228" s="69" customFormat="1" x14ac:dyDescent="0.25"/>
    <row r="1229" s="69" customFormat="1" x14ac:dyDescent="0.25"/>
    <row r="1230" s="69" customFormat="1" x14ac:dyDescent="0.25"/>
    <row r="1231" s="69" customFormat="1" x14ac:dyDescent="0.25"/>
    <row r="1232" s="69" customFormat="1" x14ac:dyDescent="0.25"/>
    <row r="1233" s="69" customFormat="1" x14ac:dyDescent="0.25"/>
    <row r="1234" s="69" customFormat="1" x14ac:dyDescent="0.25"/>
    <row r="1235" s="69" customFormat="1" x14ac:dyDescent="0.25"/>
    <row r="1236" s="69" customFormat="1" x14ac:dyDescent="0.25"/>
    <row r="1237" s="69" customFormat="1" x14ac:dyDescent="0.25"/>
    <row r="1238" s="69" customFormat="1" x14ac:dyDescent="0.25"/>
    <row r="1239" s="69" customFormat="1" x14ac:dyDescent="0.25"/>
    <row r="1240" s="69" customFormat="1" x14ac:dyDescent="0.25"/>
    <row r="1241" s="69" customFormat="1" x14ac:dyDescent="0.25"/>
    <row r="1242" s="69" customFormat="1" x14ac:dyDescent="0.25"/>
    <row r="1243" s="69" customFormat="1" x14ac:dyDescent="0.25"/>
    <row r="1244" s="69" customFormat="1" x14ac:dyDescent="0.25"/>
    <row r="1245" s="69" customFormat="1" x14ac:dyDescent="0.25"/>
    <row r="1246" s="69" customFormat="1" x14ac:dyDescent="0.25"/>
    <row r="1247" s="69" customFormat="1" x14ac:dyDescent="0.25"/>
    <row r="1248" s="69" customFormat="1" x14ac:dyDescent="0.25"/>
    <row r="1249" s="69" customFormat="1" x14ac:dyDescent="0.25"/>
    <row r="1250" s="69" customFormat="1" x14ac:dyDescent="0.25"/>
    <row r="1251" s="69" customFormat="1" x14ac:dyDescent="0.25"/>
    <row r="1252" s="69" customFormat="1" x14ac:dyDescent="0.25"/>
    <row r="1253" s="69" customFormat="1" x14ac:dyDescent="0.25"/>
    <row r="1254" s="69" customFormat="1" x14ac:dyDescent="0.25"/>
    <row r="1255" s="69" customFormat="1" x14ac:dyDescent="0.25"/>
    <row r="1256" s="69" customFormat="1" x14ac:dyDescent="0.25"/>
    <row r="1257" s="69" customFormat="1" x14ac:dyDescent="0.25"/>
    <row r="1258" s="69" customFormat="1" x14ac:dyDescent="0.25"/>
    <row r="1259" s="69" customFormat="1" x14ac:dyDescent="0.25"/>
    <row r="1260" s="69" customFormat="1" x14ac:dyDescent="0.25"/>
    <row r="1261" s="69" customFormat="1" x14ac:dyDescent="0.25"/>
    <row r="1262" s="69" customFormat="1" x14ac:dyDescent="0.25"/>
    <row r="1263" s="69" customFormat="1" x14ac:dyDescent="0.25"/>
    <row r="1264" s="69" customFormat="1" x14ac:dyDescent="0.25"/>
    <row r="1265" s="69" customFormat="1" x14ac:dyDescent="0.25"/>
    <row r="1266" s="69" customFormat="1" x14ac:dyDescent="0.25"/>
    <row r="1267" s="69" customFormat="1" x14ac:dyDescent="0.25"/>
    <row r="1268" s="69" customFormat="1" x14ac:dyDescent="0.25"/>
    <row r="1269" s="69" customFormat="1" x14ac:dyDescent="0.25"/>
    <row r="1270" s="69" customFormat="1" x14ac:dyDescent="0.25"/>
    <row r="1271" s="69" customFormat="1" x14ac:dyDescent="0.25"/>
    <row r="1272" s="69" customFormat="1" x14ac:dyDescent="0.25"/>
    <row r="1273" s="69" customFormat="1" x14ac:dyDescent="0.25"/>
    <row r="1274" s="69" customFormat="1" x14ac:dyDescent="0.25"/>
    <row r="1275" s="69" customFormat="1" x14ac:dyDescent="0.25"/>
    <row r="1276" s="69" customFormat="1" x14ac:dyDescent="0.25"/>
    <row r="1277" s="69" customFormat="1" x14ac:dyDescent="0.25"/>
    <row r="1278" s="69" customFormat="1" x14ac:dyDescent="0.25"/>
    <row r="1279" s="69" customFormat="1" x14ac:dyDescent="0.25"/>
    <row r="1280" s="69" customFormat="1" x14ac:dyDescent="0.25"/>
    <row r="1281" s="69" customFormat="1" x14ac:dyDescent="0.25"/>
    <row r="1282" s="69" customFormat="1" x14ac:dyDescent="0.25"/>
    <row r="1283" s="69" customFormat="1" x14ac:dyDescent="0.25"/>
    <row r="1284" s="69" customFormat="1" x14ac:dyDescent="0.25"/>
    <row r="1285" s="69" customFormat="1" x14ac:dyDescent="0.25"/>
    <row r="1286" s="69" customFormat="1" x14ac:dyDescent="0.25"/>
    <row r="1287" s="69" customFormat="1" x14ac:dyDescent="0.25"/>
    <row r="1288" s="69" customFormat="1" x14ac:dyDescent="0.25"/>
    <row r="1289" s="69" customFormat="1" x14ac:dyDescent="0.25"/>
    <row r="1290" s="69" customFormat="1" x14ac:dyDescent="0.25"/>
    <row r="1291" s="69" customFormat="1" x14ac:dyDescent="0.25"/>
    <row r="1292" s="69" customFormat="1" x14ac:dyDescent="0.25"/>
    <row r="1293" s="69" customFormat="1" x14ac:dyDescent="0.25"/>
    <row r="1294" s="69" customFormat="1" x14ac:dyDescent="0.25"/>
    <row r="1295" s="69" customFormat="1" x14ac:dyDescent="0.25"/>
    <row r="1296" s="69" customFormat="1" x14ac:dyDescent="0.25"/>
    <row r="1297" s="69" customFormat="1" x14ac:dyDescent="0.25"/>
    <row r="1298" s="69" customFormat="1" x14ac:dyDescent="0.25"/>
    <row r="1299" s="69" customFormat="1" x14ac:dyDescent="0.25"/>
    <row r="1300" s="69" customFormat="1" x14ac:dyDescent="0.25"/>
    <row r="1301" s="69" customFormat="1" x14ac:dyDescent="0.25"/>
    <row r="1302" s="69" customFormat="1" x14ac:dyDescent="0.25"/>
    <row r="1303" s="69" customFormat="1" x14ac:dyDescent="0.25"/>
    <row r="1304" s="69" customFormat="1" x14ac:dyDescent="0.25"/>
    <row r="1305" s="69" customFormat="1" x14ac:dyDescent="0.25"/>
    <row r="1306" s="69" customFormat="1" x14ac:dyDescent="0.25"/>
    <row r="1307" s="69" customFormat="1" x14ac:dyDescent="0.25"/>
    <row r="1308" s="69" customFormat="1" x14ac:dyDescent="0.25"/>
    <row r="1309" s="69" customFormat="1" x14ac:dyDescent="0.25"/>
    <row r="1310" s="69" customFormat="1" x14ac:dyDescent="0.25"/>
    <row r="1311" s="69" customFormat="1" x14ac:dyDescent="0.25"/>
    <row r="1312" s="69" customFormat="1" x14ac:dyDescent="0.25"/>
    <row r="1313" s="69" customFormat="1" x14ac:dyDescent="0.25"/>
    <row r="1314" s="69" customFormat="1" x14ac:dyDescent="0.25"/>
    <row r="1315" s="69" customFormat="1" x14ac:dyDescent="0.25"/>
    <row r="1316" s="69" customFormat="1" x14ac:dyDescent="0.25"/>
    <row r="1317" s="69" customFormat="1" x14ac:dyDescent="0.25"/>
    <row r="1318" s="69" customFormat="1" x14ac:dyDescent="0.25"/>
    <row r="1319" s="69" customFormat="1" x14ac:dyDescent="0.25"/>
    <row r="1320" s="69" customFormat="1" x14ac:dyDescent="0.25"/>
    <row r="1321" s="69" customFormat="1" x14ac:dyDescent="0.25"/>
    <row r="1322" s="69" customFormat="1" x14ac:dyDescent="0.25"/>
    <row r="1323" s="69" customFormat="1" x14ac:dyDescent="0.25"/>
    <row r="1324" s="69" customFormat="1" x14ac:dyDescent="0.25"/>
    <row r="1325" s="69" customFormat="1" x14ac:dyDescent="0.25"/>
    <row r="1326" s="69" customFormat="1" x14ac:dyDescent="0.25"/>
    <row r="1327" s="69" customFormat="1" x14ac:dyDescent="0.25"/>
    <row r="1328" s="69" customFormat="1" x14ac:dyDescent="0.25"/>
    <row r="1329" s="69" customFormat="1" x14ac:dyDescent="0.25"/>
    <row r="1330" s="69" customFormat="1" x14ac:dyDescent="0.25"/>
    <row r="1331" s="69" customFormat="1" x14ac:dyDescent="0.25"/>
    <row r="1332" s="69" customFormat="1" x14ac:dyDescent="0.25"/>
    <row r="1333" s="69" customFormat="1" x14ac:dyDescent="0.25"/>
    <row r="1334" s="69" customFormat="1" x14ac:dyDescent="0.25"/>
    <row r="1335" s="69" customFormat="1" x14ac:dyDescent="0.25"/>
    <row r="1336" s="69" customFormat="1" x14ac:dyDescent="0.25"/>
    <row r="1337" s="69" customFormat="1" x14ac:dyDescent="0.25"/>
    <row r="1338" s="69" customFormat="1" x14ac:dyDescent="0.25"/>
    <row r="1339" s="69" customFormat="1" x14ac:dyDescent="0.25"/>
    <row r="1340" s="69" customFormat="1" x14ac:dyDescent="0.25"/>
    <row r="1341" s="69" customFormat="1" x14ac:dyDescent="0.25"/>
    <row r="1342" s="69" customFormat="1" x14ac:dyDescent="0.25"/>
    <row r="1343" s="69" customFormat="1" x14ac:dyDescent="0.25"/>
    <row r="1344" s="69" customFormat="1" x14ac:dyDescent="0.25"/>
    <row r="1345" s="69" customFormat="1" x14ac:dyDescent="0.25"/>
    <row r="1346" s="69" customFormat="1" x14ac:dyDescent="0.25"/>
    <row r="1347" s="69" customFormat="1" x14ac:dyDescent="0.25"/>
    <row r="1348" s="69" customFormat="1" x14ac:dyDescent="0.25"/>
    <row r="1349" s="69" customFormat="1" x14ac:dyDescent="0.25"/>
    <row r="1350" s="69" customFormat="1" x14ac:dyDescent="0.25"/>
    <row r="1351" s="69" customFormat="1" x14ac:dyDescent="0.25"/>
    <row r="1352" s="69" customFormat="1" x14ac:dyDescent="0.25"/>
    <row r="1353" s="69" customFormat="1" x14ac:dyDescent="0.25"/>
    <row r="1354" s="69" customFormat="1" x14ac:dyDescent="0.25"/>
    <row r="1355" s="69" customFormat="1" x14ac:dyDescent="0.25"/>
    <row r="1356" s="69" customFormat="1" x14ac:dyDescent="0.25"/>
    <row r="1357" s="69" customFormat="1" x14ac:dyDescent="0.25"/>
    <row r="1358" s="69" customFormat="1" x14ac:dyDescent="0.25"/>
    <row r="1359" s="69" customFormat="1" x14ac:dyDescent="0.25"/>
    <row r="1360" s="69" customFormat="1" x14ac:dyDescent="0.25"/>
    <row r="1361" s="69" customFormat="1" x14ac:dyDescent="0.25"/>
    <row r="1362" s="69" customFormat="1" x14ac:dyDescent="0.25"/>
    <row r="1363" s="69" customFormat="1" x14ac:dyDescent="0.25"/>
    <row r="1364" s="69" customFormat="1" x14ac:dyDescent="0.25"/>
    <row r="1365" s="69" customFormat="1" x14ac:dyDescent="0.25"/>
    <row r="1366" s="69" customFormat="1" x14ac:dyDescent="0.25"/>
    <row r="1367" s="69" customFormat="1" x14ac:dyDescent="0.25"/>
    <row r="1368" s="69" customFormat="1" x14ac:dyDescent="0.25"/>
    <row r="1369" s="69" customFormat="1" x14ac:dyDescent="0.25"/>
    <row r="1370" s="69" customFormat="1" x14ac:dyDescent="0.25"/>
    <row r="1371" s="69" customFormat="1" x14ac:dyDescent="0.25"/>
    <row r="1372" s="69" customFormat="1" x14ac:dyDescent="0.25"/>
    <row r="1373" s="69" customFormat="1" x14ac:dyDescent="0.25"/>
    <row r="1374" s="69" customFormat="1" x14ac:dyDescent="0.25"/>
    <row r="1375" s="69" customFormat="1" x14ac:dyDescent="0.25"/>
    <row r="1376" s="69" customFormat="1" x14ac:dyDescent="0.25"/>
    <row r="1377" s="69" customFormat="1" x14ac:dyDescent="0.25"/>
    <row r="1378" s="69" customFormat="1" x14ac:dyDescent="0.25"/>
    <row r="1379" s="69" customFormat="1" x14ac:dyDescent="0.25"/>
    <row r="1380" s="69" customFormat="1" x14ac:dyDescent="0.25"/>
    <row r="1381" s="69" customFormat="1" x14ac:dyDescent="0.25"/>
    <row r="1382" s="69" customFormat="1" x14ac:dyDescent="0.25"/>
    <row r="1383" s="69" customFormat="1" x14ac:dyDescent="0.25"/>
    <row r="1384" s="69" customFormat="1" x14ac:dyDescent="0.25"/>
    <row r="1385" s="69" customFormat="1" x14ac:dyDescent="0.25"/>
    <row r="1386" s="69" customFormat="1" x14ac:dyDescent="0.25"/>
    <row r="1387" s="69" customFormat="1" x14ac:dyDescent="0.25"/>
    <row r="1388" s="69" customFormat="1" x14ac:dyDescent="0.25"/>
    <row r="1389" s="69" customFormat="1" x14ac:dyDescent="0.25"/>
    <row r="1390" s="69" customFormat="1" x14ac:dyDescent="0.25"/>
    <row r="1391" s="69" customFormat="1" x14ac:dyDescent="0.25"/>
    <row r="1392" s="69" customFormat="1" x14ac:dyDescent="0.25"/>
    <row r="1393" s="69" customFormat="1" x14ac:dyDescent="0.25"/>
    <row r="1394" s="69" customFormat="1" x14ac:dyDescent="0.25"/>
    <row r="1395" s="69" customFormat="1" x14ac:dyDescent="0.25"/>
    <row r="1396" s="69" customFormat="1" x14ac:dyDescent="0.25"/>
    <row r="1397" s="69" customFormat="1" x14ac:dyDescent="0.25"/>
    <row r="1398" s="69" customFormat="1" x14ac:dyDescent="0.25"/>
    <row r="1399" s="69" customFormat="1" x14ac:dyDescent="0.25"/>
    <row r="1400" s="69" customFormat="1" x14ac:dyDescent="0.25"/>
    <row r="1401" s="69" customFormat="1" x14ac:dyDescent="0.25"/>
    <row r="1402" s="69" customFormat="1" x14ac:dyDescent="0.25"/>
    <row r="1403" s="69" customFormat="1" x14ac:dyDescent="0.25"/>
    <row r="1404" s="69" customFormat="1" x14ac:dyDescent="0.25"/>
    <row r="1405" s="69" customFormat="1" x14ac:dyDescent="0.25"/>
    <row r="1406" s="69" customFormat="1" x14ac:dyDescent="0.25"/>
    <row r="1407" s="69" customFormat="1" x14ac:dyDescent="0.25"/>
    <row r="1408" s="69" customFormat="1" x14ac:dyDescent="0.25"/>
    <row r="1409" s="69" customFormat="1" x14ac:dyDescent="0.25"/>
    <row r="1410" s="69" customFormat="1" x14ac:dyDescent="0.25"/>
    <row r="1411" s="69" customFormat="1" x14ac:dyDescent="0.25"/>
    <row r="1412" s="69" customFormat="1" x14ac:dyDescent="0.25"/>
    <row r="1413" s="69" customFormat="1" x14ac:dyDescent="0.25"/>
    <row r="1414" s="69" customFormat="1" x14ac:dyDescent="0.25"/>
    <row r="1415" s="69" customFormat="1" x14ac:dyDescent="0.25"/>
    <row r="1416" s="69" customFormat="1" x14ac:dyDescent="0.25"/>
    <row r="1417" s="69" customFormat="1" x14ac:dyDescent="0.25"/>
    <row r="1418" s="69" customFormat="1" x14ac:dyDescent="0.25"/>
    <row r="1419" s="69" customFormat="1" x14ac:dyDescent="0.25"/>
    <row r="1420" s="69" customFormat="1" x14ac:dyDescent="0.25"/>
    <row r="1421" s="69" customFormat="1" x14ac:dyDescent="0.25"/>
    <row r="1422" s="69" customFormat="1" x14ac:dyDescent="0.25"/>
    <row r="1423" s="69" customFormat="1" x14ac:dyDescent="0.25"/>
    <row r="1424" s="69" customFormat="1" x14ac:dyDescent="0.25"/>
    <row r="1425" s="69" customFormat="1" x14ac:dyDescent="0.25"/>
    <row r="1426" s="69" customFormat="1" x14ac:dyDescent="0.25"/>
    <row r="1427" s="69" customFormat="1" x14ac:dyDescent="0.25"/>
    <row r="1428" s="69" customFormat="1" x14ac:dyDescent="0.25"/>
    <row r="1429" s="69" customFormat="1" x14ac:dyDescent="0.25"/>
    <row r="1430" s="69" customFormat="1" x14ac:dyDescent="0.25"/>
    <row r="1431" s="69" customFormat="1" x14ac:dyDescent="0.25"/>
    <row r="1432" s="69" customFormat="1" x14ac:dyDescent="0.25"/>
    <row r="1433" s="69" customFormat="1" x14ac:dyDescent="0.25"/>
    <row r="1434" s="69" customFormat="1" x14ac:dyDescent="0.25"/>
    <row r="1435" s="69" customFormat="1" x14ac:dyDescent="0.25"/>
    <row r="1436" s="69" customFormat="1" x14ac:dyDescent="0.25"/>
    <row r="1437" s="69" customFormat="1" x14ac:dyDescent="0.25"/>
    <row r="1438" s="69" customFormat="1" x14ac:dyDescent="0.25"/>
    <row r="1439" s="69" customFormat="1" x14ac:dyDescent="0.25"/>
    <row r="1440" s="69" customFormat="1" x14ac:dyDescent="0.25"/>
    <row r="1441" s="69" customFormat="1" x14ac:dyDescent="0.25"/>
    <row r="1442" s="69" customFormat="1" x14ac:dyDescent="0.25"/>
    <row r="1443" s="69" customFormat="1" x14ac:dyDescent="0.25"/>
    <row r="1444" s="69" customFormat="1" x14ac:dyDescent="0.25"/>
    <row r="1445" s="69" customFormat="1" x14ac:dyDescent="0.25"/>
    <row r="1446" s="69" customFormat="1" x14ac:dyDescent="0.25"/>
    <row r="1447" s="69" customFormat="1" x14ac:dyDescent="0.25"/>
    <row r="1448" s="69" customFormat="1" x14ac:dyDescent="0.25"/>
    <row r="1449" s="69" customFormat="1" x14ac:dyDescent="0.25"/>
    <row r="1450" s="69" customFormat="1" x14ac:dyDescent="0.25"/>
    <row r="1451" s="69" customFormat="1" x14ac:dyDescent="0.25"/>
    <row r="1452" s="69" customFormat="1" x14ac:dyDescent="0.25"/>
    <row r="1453" s="69" customFormat="1" x14ac:dyDescent="0.25"/>
    <row r="1454" s="69" customFormat="1" x14ac:dyDescent="0.25"/>
    <row r="1455" s="69" customFormat="1" x14ac:dyDescent="0.25"/>
    <row r="1456" s="69" customFormat="1" x14ac:dyDescent="0.25"/>
    <row r="1457" s="69" customFormat="1" x14ac:dyDescent="0.25"/>
    <row r="1458" s="69" customFormat="1" x14ac:dyDescent="0.25"/>
    <row r="1459" s="69" customFormat="1" x14ac:dyDescent="0.25"/>
    <row r="1460" s="69" customFormat="1" x14ac:dyDescent="0.25"/>
    <row r="1461" s="69" customFormat="1" x14ac:dyDescent="0.25"/>
    <row r="1462" s="69" customFormat="1" x14ac:dyDescent="0.25"/>
    <row r="1463" s="69" customFormat="1" x14ac:dyDescent="0.25"/>
    <row r="1464" s="69" customFormat="1" x14ac:dyDescent="0.25"/>
    <row r="1465" s="69" customFormat="1" x14ac:dyDescent="0.25"/>
    <row r="1466" s="69" customFormat="1" x14ac:dyDescent="0.25"/>
    <row r="1467" s="69" customFormat="1" x14ac:dyDescent="0.25"/>
    <row r="1468" s="69" customFormat="1" x14ac:dyDescent="0.25"/>
    <row r="1469" s="69" customFormat="1" x14ac:dyDescent="0.25"/>
    <row r="1470" s="69" customFormat="1" x14ac:dyDescent="0.25"/>
    <row r="1471" s="69" customFormat="1" x14ac:dyDescent="0.25"/>
    <row r="1472" s="69" customFormat="1" x14ac:dyDescent="0.25"/>
    <row r="1473" s="69" customFormat="1" x14ac:dyDescent="0.25"/>
    <row r="1474" s="69" customFormat="1" x14ac:dyDescent="0.25"/>
    <row r="1475" s="69" customFormat="1" x14ac:dyDescent="0.25"/>
    <row r="1476" s="69" customFormat="1" x14ac:dyDescent="0.25"/>
    <row r="1477" s="69" customFormat="1" x14ac:dyDescent="0.25"/>
    <row r="1478" s="69" customFormat="1" x14ac:dyDescent="0.25"/>
    <row r="1479" s="69" customFormat="1" x14ac:dyDescent="0.25"/>
    <row r="1480" s="69" customFormat="1" x14ac:dyDescent="0.25"/>
    <row r="1481" s="69" customFormat="1" x14ac:dyDescent="0.25"/>
    <row r="1482" s="69" customFormat="1" x14ac:dyDescent="0.25"/>
    <row r="1483" s="69" customFormat="1" x14ac:dyDescent="0.25"/>
    <row r="1484" s="69" customFormat="1" x14ac:dyDescent="0.25"/>
    <row r="1485" s="69" customFormat="1" x14ac:dyDescent="0.25"/>
    <row r="1486" s="69" customFormat="1" x14ac:dyDescent="0.25"/>
    <row r="1487" s="69" customFormat="1" x14ac:dyDescent="0.25"/>
    <row r="1488" s="69" customFormat="1" x14ac:dyDescent="0.25"/>
    <row r="1489" s="69" customFormat="1" x14ac:dyDescent="0.25"/>
    <row r="1490" s="69" customFormat="1" x14ac:dyDescent="0.25"/>
    <row r="1491" s="69" customFormat="1" x14ac:dyDescent="0.25"/>
    <row r="1492" s="69" customFormat="1" x14ac:dyDescent="0.25"/>
    <row r="1493" s="69" customFormat="1" x14ac:dyDescent="0.25"/>
    <row r="1494" s="69" customFormat="1" x14ac:dyDescent="0.25"/>
    <row r="1495" s="69" customFormat="1" x14ac:dyDescent="0.25"/>
    <row r="1496" s="69" customFormat="1" x14ac:dyDescent="0.25"/>
    <row r="1497" s="69" customFormat="1" x14ac:dyDescent="0.25"/>
    <row r="1498" s="69" customFormat="1" x14ac:dyDescent="0.25"/>
    <row r="1499" s="69" customFormat="1" x14ac:dyDescent="0.25"/>
    <row r="1500" s="69" customFormat="1" x14ac:dyDescent="0.25"/>
    <row r="1501" s="69" customFormat="1" x14ac:dyDescent="0.25"/>
    <row r="1502" s="69" customFormat="1" x14ac:dyDescent="0.25"/>
    <row r="1503" s="69" customFormat="1" x14ac:dyDescent="0.25"/>
    <row r="1504" s="69" customFormat="1" x14ac:dyDescent="0.25"/>
    <row r="1505" s="69" customFormat="1" x14ac:dyDescent="0.25"/>
    <row r="1506" s="69" customFormat="1" x14ac:dyDescent="0.25"/>
    <row r="1507" s="69" customFormat="1" x14ac:dyDescent="0.25"/>
    <row r="1508" s="69" customFormat="1" x14ac:dyDescent="0.25"/>
    <row r="1509" s="69" customFormat="1" x14ac:dyDescent="0.25"/>
    <row r="1510" s="69" customFormat="1" x14ac:dyDescent="0.25"/>
    <row r="1511" s="69" customFormat="1" x14ac:dyDescent="0.25"/>
    <row r="1512" s="69" customFormat="1" x14ac:dyDescent="0.25"/>
    <row r="1513" s="69" customFormat="1" x14ac:dyDescent="0.25"/>
    <row r="1514" s="69" customFormat="1" x14ac:dyDescent="0.25"/>
    <row r="1515" s="69" customFormat="1" x14ac:dyDescent="0.25"/>
    <row r="1516" s="69" customFormat="1" x14ac:dyDescent="0.25"/>
    <row r="1517" s="69" customFormat="1" x14ac:dyDescent="0.25"/>
    <row r="1518" s="69" customFormat="1" x14ac:dyDescent="0.25"/>
    <row r="1519" s="69" customFormat="1" x14ac:dyDescent="0.25"/>
    <row r="1520" s="69" customFormat="1" x14ac:dyDescent="0.25"/>
    <row r="1521" s="69" customFormat="1" x14ac:dyDescent="0.25"/>
    <row r="1522" s="69" customFormat="1" x14ac:dyDescent="0.25"/>
    <row r="1523" s="69" customFormat="1" x14ac:dyDescent="0.25"/>
    <row r="1524" s="69" customFormat="1" x14ac:dyDescent="0.25"/>
    <row r="1525" s="69" customFormat="1" x14ac:dyDescent="0.25"/>
    <row r="1526" s="69" customFormat="1" x14ac:dyDescent="0.25"/>
    <row r="1527" s="69" customFormat="1" x14ac:dyDescent="0.25"/>
    <row r="1528" s="69" customFormat="1" x14ac:dyDescent="0.25"/>
    <row r="1529" s="69" customFormat="1" x14ac:dyDescent="0.25"/>
    <row r="1530" s="69" customFormat="1" x14ac:dyDescent="0.25"/>
    <row r="1531" s="69" customFormat="1" x14ac:dyDescent="0.25"/>
    <row r="1532" s="69" customFormat="1" x14ac:dyDescent="0.25"/>
    <row r="1533" s="69" customFormat="1" x14ac:dyDescent="0.25"/>
    <row r="1534" s="69" customFormat="1" x14ac:dyDescent="0.25"/>
    <row r="1535" s="69" customFormat="1" x14ac:dyDescent="0.25"/>
    <row r="1536" s="69" customFormat="1" x14ac:dyDescent="0.25"/>
    <row r="1537" s="69" customFormat="1" x14ac:dyDescent="0.25"/>
    <row r="1538" s="69" customFormat="1" x14ac:dyDescent="0.25"/>
    <row r="1539" s="69" customFormat="1" x14ac:dyDescent="0.25"/>
    <row r="1540" s="69" customFormat="1" x14ac:dyDescent="0.25"/>
    <row r="1541" s="69" customFormat="1" x14ac:dyDescent="0.25"/>
    <row r="1542" s="69" customFormat="1" x14ac:dyDescent="0.25"/>
    <row r="1543" s="69" customFormat="1" x14ac:dyDescent="0.25"/>
    <row r="1544" s="69" customFormat="1" x14ac:dyDescent="0.25"/>
    <row r="1545" s="69" customFormat="1" x14ac:dyDescent="0.25"/>
    <row r="1546" s="69" customFormat="1" x14ac:dyDescent="0.25"/>
    <row r="1547" s="69" customFormat="1" x14ac:dyDescent="0.25"/>
    <row r="1548" s="69" customFormat="1" x14ac:dyDescent="0.25"/>
    <row r="1549" s="69" customFormat="1" x14ac:dyDescent="0.25"/>
    <row r="1550" s="69" customFormat="1" x14ac:dyDescent="0.25"/>
    <row r="1551" s="69" customFormat="1" x14ac:dyDescent="0.25"/>
    <row r="1552" s="69" customFormat="1" x14ac:dyDescent="0.25"/>
    <row r="1553" s="69" customFormat="1" x14ac:dyDescent="0.25"/>
    <row r="1554" s="69" customFormat="1" x14ac:dyDescent="0.25"/>
    <row r="1555" s="69" customFormat="1" x14ac:dyDescent="0.25"/>
    <row r="1556" s="69" customFormat="1" x14ac:dyDescent="0.25"/>
    <row r="1557" s="69" customFormat="1" x14ac:dyDescent="0.25"/>
    <row r="1558" s="69" customFormat="1" x14ac:dyDescent="0.25"/>
    <row r="1559" s="69" customFormat="1" x14ac:dyDescent="0.25"/>
    <row r="1560" s="69" customFormat="1" x14ac:dyDescent="0.25"/>
    <row r="1561" s="69" customFormat="1" x14ac:dyDescent="0.25"/>
    <row r="1562" s="69" customFormat="1" x14ac:dyDescent="0.25"/>
    <row r="1563" s="69" customFormat="1" x14ac:dyDescent="0.25"/>
    <row r="1564" s="69" customFormat="1" x14ac:dyDescent="0.25"/>
    <row r="1565" s="69" customFormat="1" x14ac:dyDescent="0.25"/>
    <row r="1566" s="69" customFormat="1" x14ac:dyDescent="0.25"/>
    <row r="1567" s="69" customFormat="1" x14ac:dyDescent="0.25"/>
    <row r="1568" s="69" customFormat="1" x14ac:dyDescent="0.25"/>
    <row r="1569" s="69" customFormat="1" x14ac:dyDescent="0.25"/>
    <row r="1570" s="69" customFormat="1" x14ac:dyDescent="0.25"/>
    <row r="1571" s="69" customFormat="1" x14ac:dyDescent="0.25"/>
    <row r="1572" s="69" customFormat="1" x14ac:dyDescent="0.25"/>
    <row r="1573" s="69" customFormat="1" x14ac:dyDescent="0.25"/>
    <row r="1574" s="69" customFormat="1" x14ac:dyDescent="0.25"/>
    <row r="1575" s="69" customFormat="1" x14ac:dyDescent="0.25"/>
    <row r="1576" s="69" customFormat="1" x14ac:dyDescent="0.25"/>
    <row r="1577" s="69" customFormat="1" x14ac:dyDescent="0.25"/>
    <row r="1578" s="69" customFormat="1" x14ac:dyDescent="0.25"/>
    <row r="1579" s="69" customFormat="1" x14ac:dyDescent="0.25"/>
    <row r="1580" s="69" customFormat="1" x14ac:dyDescent="0.25"/>
    <row r="1581" s="69" customFormat="1" x14ac:dyDescent="0.25"/>
    <row r="1582" s="69" customFormat="1" x14ac:dyDescent="0.25"/>
    <row r="1583" s="69" customFormat="1" x14ac:dyDescent="0.25"/>
    <row r="1584" s="69" customFormat="1" x14ac:dyDescent="0.25"/>
    <row r="1585" s="69" customFormat="1" x14ac:dyDescent="0.25"/>
    <row r="1586" s="69" customFormat="1" x14ac:dyDescent="0.25"/>
    <row r="1587" s="69" customFormat="1" x14ac:dyDescent="0.25"/>
    <row r="1588" s="69" customFormat="1" x14ac:dyDescent="0.25"/>
    <row r="1589" s="69" customFormat="1" x14ac:dyDescent="0.25"/>
    <row r="1590" s="69" customFormat="1" x14ac:dyDescent="0.25"/>
    <row r="1591" s="69" customFormat="1" x14ac:dyDescent="0.25"/>
    <row r="1592" s="69" customFormat="1" x14ac:dyDescent="0.25"/>
    <row r="1593" s="69" customFormat="1" x14ac:dyDescent="0.25"/>
    <row r="1594" s="69" customFormat="1" x14ac:dyDescent="0.25"/>
    <row r="1595" s="69" customFormat="1" x14ac:dyDescent="0.25"/>
    <row r="1596" s="69" customFormat="1" x14ac:dyDescent="0.25"/>
    <row r="1597" s="69" customFormat="1" x14ac:dyDescent="0.25"/>
    <row r="1598" s="69" customFormat="1" x14ac:dyDescent="0.25"/>
    <row r="1599" s="69" customFormat="1" x14ac:dyDescent="0.25"/>
    <row r="1600" s="69" customFormat="1" x14ac:dyDescent="0.25"/>
    <row r="1601" s="69" customFormat="1" x14ac:dyDescent="0.25"/>
    <row r="1602" s="69" customFormat="1" x14ac:dyDescent="0.25"/>
    <row r="1603" s="69" customFormat="1" x14ac:dyDescent="0.25"/>
    <row r="1604" s="69" customFormat="1" x14ac:dyDescent="0.25"/>
    <row r="1605" s="69" customFormat="1" x14ac:dyDescent="0.25"/>
    <row r="1606" s="69" customFormat="1" x14ac:dyDescent="0.25"/>
    <row r="1607" s="69" customFormat="1" x14ac:dyDescent="0.25"/>
    <row r="1608" s="69" customFormat="1" x14ac:dyDescent="0.25"/>
    <row r="1609" s="69" customFormat="1" x14ac:dyDescent="0.25"/>
    <row r="1610" s="69" customFormat="1" x14ac:dyDescent="0.25"/>
    <row r="1611" s="69" customFormat="1" x14ac:dyDescent="0.25"/>
    <row r="1612" s="69" customFormat="1" x14ac:dyDescent="0.25"/>
    <row r="1613" s="69" customFormat="1" x14ac:dyDescent="0.25"/>
    <row r="1614" s="69" customFormat="1" x14ac:dyDescent="0.25"/>
    <row r="1615" s="69" customFormat="1" x14ac:dyDescent="0.25"/>
    <row r="1616" s="69" customFormat="1" x14ac:dyDescent="0.25"/>
    <row r="1617" s="69" customFormat="1" x14ac:dyDescent="0.25"/>
    <row r="1618" s="69" customFormat="1" x14ac:dyDescent="0.25"/>
    <row r="1619" s="69" customFormat="1" x14ac:dyDescent="0.25"/>
    <row r="1620" s="69" customFormat="1" x14ac:dyDescent="0.25"/>
    <row r="1621" s="69" customFormat="1" x14ac:dyDescent="0.25"/>
    <row r="1622" s="69" customFormat="1" x14ac:dyDescent="0.25"/>
    <row r="1623" s="69" customFormat="1" x14ac:dyDescent="0.25"/>
    <row r="1624" s="69" customFormat="1" x14ac:dyDescent="0.25"/>
    <row r="1625" s="69" customFormat="1" x14ac:dyDescent="0.25"/>
    <row r="1626" s="69" customFormat="1" x14ac:dyDescent="0.25"/>
    <row r="1627" s="69" customFormat="1" x14ac:dyDescent="0.25"/>
    <row r="1628" s="69" customFormat="1" x14ac:dyDescent="0.25"/>
    <row r="1629" s="69" customFormat="1" x14ac:dyDescent="0.25"/>
    <row r="1630" s="69" customFormat="1" x14ac:dyDescent="0.25"/>
    <row r="1631" s="69" customFormat="1" x14ac:dyDescent="0.25"/>
    <row r="1632" s="69" customFormat="1" x14ac:dyDescent="0.25"/>
    <row r="1633" s="69" customFormat="1" x14ac:dyDescent="0.25"/>
    <row r="1634" s="69" customFormat="1" x14ac:dyDescent="0.25"/>
    <row r="1635" s="69" customFormat="1" x14ac:dyDescent="0.25"/>
    <row r="1636" s="69" customFormat="1" x14ac:dyDescent="0.25"/>
    <row r="1637" s="69" customFormat="1" x14ac:dyDescent="0.25"/>
    <row r="1638" s="69" customFormat="1" x14ac:dyDescent="0.25"/>
    <row r="1639" s="69" customFormat="1" x14ac:dyDescent="0.25"/>
    <row r="1640" s="69" customFormat="1" x14ac:dyDescent="0.25"/>
    <row r="1641" s="69" customFormat="1" x14ac:dyDescent="0.25"/>
    <row r="1642" s="69" customFormat="1" x14ac:dyDescent="0.25"/>
    <row r="1643" s="69" customFormat="1" x14ac:dyDescent="0.25"/>
    <row r="1644" s="69" customFormat="1" x14ac:dyDescent="0.25"/>
    <row r="1645" s="69" customFormat="1" x14ac:dyDescent="0.25"/>
    <row r="1646" s="69" customFormat="1" x14ac:dyDescent="0.25"/>
    <row r="1647" s="69" customFormat="1" x14ac:dyDescent="0.25"/>
    <row r="1648" s="69" customFormat="1" x14ac:dyDescent="0.25"/>
    <row r="1649" s="69" customFormat="1" x14ac:dyDescent="0.25"/>
    <row r="1650" s="69" customFormat="1" x14ac:dyDescent="0.25"/>
    <row r="1651" s="69" customFormat="1" x14ac:dyDescent="0.25"/>
    <row r="1652" s="69" customFormat="1" x14ac:dyDescent="0.25"/>
    <row r="1653" s="69" customFormat="1" x14ac:dyDescent="0.25"/>
    <row r="1654" s="69" customFormat="1" x14ac:dyDescent="0.25"/>
    <row r="1655" s="69" customFormat="1" x14ac:dyDescent="0.25"/>
    <row r="1656" s="69" customFormat="1" x14ac:dyDescent="0.25"/>
    <row r="1657" s="69" customFormat="1" x14ac:dyDescent="0.25"/>
    <row r="1658" s="69" customFormat="1" x14ac:dyDescent="0.25"/>
    <row r="1659" s="69" customFormat="1" x14ac:dyDescent="0.25"/>
    <row r="1660" s="69" customFormat="1" x14ac:dyDescent="0.25"/>
    <row r="1661" s="69" customFormat="1" x14ac:dyDescent="0.25"/>
    <row r="1662" s="69" customFormat="1" x14ac:dyDescent="0.25"/>
    <row r="1663" s="69" customFormat="1" x14ac:dyDescent="0.25"/>
    <row r="1664" s="69" customFormat="1" x14ac:dyDescent="0.25"/>
    <row r="1665" s="69" customFormat="1" x14ac:dyDescent="0.25"/>
    <row r="1666" s="69" customFormat="1" x14ac:dyDescent="0.25"/>
    <row r="1667" s="69" customFormat="1" x14ac:dyDescent="0.25"/>
    <row r="1668" s="69" customFormat="1" x14ac:dyDescent="0.25"/>
    <row r="1669" s="69" customFormat="1" x14ac:dyDescent="0.25"/>
    <row r="1670" s="69" customFormat="1" x14ac:dyDescent="0.25"/>
    <row r="1671" s="69" customFormat="1" x14ac:dyDescent="0.25"/>
    <row r="1672" s="69" customFormat="1" x14ac:dyDescent="0.25"/>
    <row r="1673" s="69" customFormat="1" x14ac:dyDescent="0.25"/>
    <row r="1674" s="69" customFormat="1" x14ac:dyDescent="0.25"/>
    <row r="1675" s="69" customFormat="1" x14ac:dyDescent="0.25"/>
    <row r="1676" s="69" customFormat="1" x14ac:dyDescent="0.25"/>
    <row r="1677" s="69" customFormat="1" x14ac:dyDescent="0.25"/>
    <row r="1678" s="69" customFormat="1" x14ac:dyDescent="0.25"/>
    <row r="1679" s="69" customFormat="1" x14ac:dyDescent="0.25"/>
    <row r="1680" s="69" customFormat="1" x14ac:dyDescent="0.25"/>
    <row r="1681" s="69" customFormat="1" x14ac:dyDescent="0.25"/>
    <row r="1682" s="69" customFormat="1" x14ac:dyDescent="0.25"/>
    <row r="1683" s="69" customFormat="1" x14ac:dyDescent="0.25"/>
    <row r="1684" s="69" customFormat="1" x14ac:dyDescent="0.25"/>
    <row r="1685" s="69" customFormat="1" x14ac:dyDescent="0.25"/>
    <row r="1686" s="69" customFormat="1" x14ac:dyDescent="0.25"/>
    <row r="1687" s="69" customFormat="1" x14ac:dyDescent="0.25"/>
    <row r="1688" s="69" customFormat="1" x14ac:dyDescent="0.25"/>
    <row r="1689" s="69" customFormat="1" x14ac:dyDescent="0.25"/>
    <row r="1690" s="69" customFormat="1" x14ac:dyDescent="0.25"/>
    <row r="1691" s="69" customFormat="1" x14ac:dyDescent="0.25"/>
    <row r="1692" s="69" customFormat="1" x14ac:dyDescent="0.25"/>
    <row r="1693" s="69" customFormat="1" x14ac:dyDescent="0.25"/>
    <row r="1694" s="69" customFormat="1" x14ac:dyDescent="0.25"/>
    <row r="1695" s="69" customFormat="1" x14ac:dyDescent="0.25"/>
    <row r="1696" s="69" customFormat="1" x14ac:dyDescent="0.25"/>
    <row r="1697" s="69" customFormat="1" x14ac:dyDescent="0.25"/>
    <row r="1698" s="69" customFormat="1" x14ac:dyDescent="0.25"/>
    <row r="1699" s="69" customFormat="1" x14ac:dyDescent="0.25"/>
    <row r="1700" s="69" customFormat="1" x14ac:dyDescent="0.25"/>
    <row r="1701" s="69" customFormat="1" x14ac:dyDescent="0.25"/>
    <row r="1702" s="69" customFormat="1" x14ac:dyDescent="0.25"/>
    <row r="1703" s="69" customFormat="1" x14ac:dyDescent="0.25"/>
    <row r="1704" s="69" customFormat="1" x14ac:dyDescent="0.25"/>
    <row r="1705" s="69" customFormat="1" x14ac:dyDescent="0.25"/>
    <row r="1706" s="69" customFormat="1" x14ac:dyDescent="0.25"/>
    <row r="1707" s="69" customFormat="1" x14ac:dyDescent="0.25"/>
    <row r="1708" s="69" customFormat="1" x14ac:dyDescent="0.25"/>
    <row r="1709" s="69" customFormat="1" x14ac:dyDescent="0.25"/>
    <row r="1710" s="69" customFormat="1" x14ac:dyDescent="0.25"/>
    <row r="1711" s="69" customFormat="1" x14ac:dyDescent="0.25"/>
    <row r="1712" s="69" customFormat="1" x14ac:dyDescent="0.25"/>
    <row r="1713" s="69" customFormat="1" x14ac:dyDescent="0.25"/>
    <row r="1714" s="69" customFormat="1" x14ac:dyDescent="0.25"/>
    <row r="1715" s="69" customFormat="1" x14ac:dyDescent="0.25"/>
    <row r="1716" s="69" customFormat="1" x14ac:dyDescent="0.25"/>
    <row r="1717" s="69" customFormat="1" x14ac:dyDescent="0.25"/>
    <row r="1718" s="69" customFormat="1" x14ac:dyDescent="0.25"/>
    <row r="1719" s="69" customFormat="1" x14ac:dyDescent="0.25"/>
    <row r="1720" s="69" customFormat="1" x14ac:dyDescent="0.25"/>
    <row r="1721" s="69" customFormat="1" x14ac:dyDescent="0.25"/>
    <row r="1722" s="69" customFormat="1" x14ac:dyDescent="0.25"/>
    <row r="1723" s="69" customFormat="1" x14ac:dyDescent="0.25"/>
    <row r="1724" s="69" customFormat="1" x14ac:dyDescent="0.25"/>
    <row r="1725" s="69" customFormat="1" x14ac:dyDescent="0.25"/>
    <row r="1726" s="69" customFormat="1" x14ac:dyDescent="0.25"/>
    <row r="1727" s="69" customFormat="1" x14ac:dyDescent="0.25"/>
    <row r="1728" s="69" customFormat="1" x14ac:dyDescent="0.25"/>
    <row r="1729" s="69" customFormat="1" x14ac:dyDescent="0.25"/>
    <row r="1730" s="69" customFormat="1" x14ac:dyDescent="0.25"/>
    <row r="1731" s="69" customFormat="1" x14ac:dyDescent="0.25"/>
    <row r="1732" s="69" customFormat="1" x14ac:dyDescent="0.25"/>
    <row r="1733" s="69" customFormat="1" x14ac:dyDescent="0.25"/>
    <row r="1734" s="69" customFormat="1" x14ac:dyDescent="0.25"/>
    <row r="1735" s="69" customFormat="1" x14ac:dyDescent="0.25"/>
    <row r="1736" s="69" customFormat="1" x14ac:dyDescent="0.25"/>
    <row r="1737" s="69" customFormat="1" x14ac:dyDescent="0.25"/>
    <row r="1738" s="69" customFormat="1" x14ac:dyDescent="0.25"/>
    <row r="1739" s="69" customFormat="1" x14ac:dyDescent="0.25"/>
    <row r="1740" s="69" customFormat="1" x14ac:dyDescent="0.25"/>
    <row r="1741" s="69" customFormat="1" x14ac:dyDescent="0.25"/>
    <row r="1742" s="69" customFormat="1" x14ac:dyDescent="0.25"/>
    <row r="1743" s="69" customFormat="1" x14ac:dyDescent="0.25"/>
    <row r="1744" s="69" customFormat="1" x14ac:dyDescent="0.25"/>
    <row r="1745" s="69" customFormat="1" x14ac:dyDescent="0.25"/>
    <row r="1746" s="69" customFormat="1" x14ac:dyDescent="0.25"/>
    <row r="1747" s="69" customFormat="1" x14ac:dyDescent="0.25"/>
    <row r="1748" s="69" customFormat="1" x14ac:dyDescent="0.25"/>
    <row r="1749" s="69" customFormat="1" x14ac:dyDescent="0.25"/>
    <row r="1750" s="69" customFormat="1" x14ac:dyDescent="0.25"/>
    <row r="1751" s="69" customFormat="1" x14ac:dyDescent="0.25"/>
    <row r="1752" s="69" customFormat="1" x14ac:dyDescent="0.25"/>
    <row r="1753" s="69" customFormat="1" x14ac:dyDescent="0.25"/>
    <row r="1754" s="69" customFormat="1" x14ac:dyDescent="0.25"/>
    <row r="1755" s="69" customFormat="1" x14ac:dyDescent="0.25"/>
    <row r="1756" s="69" customFormat="1" x14ac:dyDescent="0.25"/>
    <row r="1757" s="69" customFormat="1" x14ac:dyDescent="0.25"/>
    <row r="1758" s="69" customFormat="1" x14ac:dyDescent="0.25"/>
    <row r="1759" s="69" customFormat="1" x14ac:dyDescent="0.25"/>
    <row r="1760" s="69" customFormat="1" x14ac:dyDescent="0.25"/>
    <row r="1761" s="69" customFormat="1" x14ac:dyDescent="0.25"/>
    <row r="1762" s="69" customFormat="1" x14ac:dyDescent="0.25"/>
    <row r="1763" s="69" customFormat="1" x14ac:dyDescent="0.25"/>
    <row r="1764" s="69" customFormat="1" x14ac:dyDescent="0.25"/>
    <row r="1765" s="69" customFormat="1" x14ac:dyDescent="0.25"/>
    <row r="1766" s="69" customFormat="1" x14ac:dyDescent="0.25"/>
    <row r="1767" s="69" customFormat="1" x14ac:dyDescent="0.25"/>
    <row r="1768" s="69" customFormat="1" x14ac:dyDescent="0.25"/>
    <row r="1769" s="69" customFormat="1" x14ac:dyDescent="0.25"/>
    <row r="1770" s="69" customFormat="1" x14ac:dyDescent="0.25"/>
    <row r="1771" s="69" customFormat="1" x14ac:dyDescent="0.25"/>
    <row r="1772" s="69" customFormat="1" x14ac:dyDescent="0.25"/>
    <row r="1773" s="69" customFormat="1" x14ac:dyDescent="0.25"/>
    <row r="1774" s="69" customFormat="1" x14ac:dyDescent="0.25"/>
    <row r="1775" s="69" customFormat="1" x14ac:dyDescent="0.25"/>
    <row r="1776" s="69" customFormat="1" x14ac:dyDescent="0.25"/>
    <row r="1777" s="69" customFormat="1" x14ac:dyDescent="0.25"/>
    <row r="1778" s="69" customFormat="1" x14ac:dyDescent="0.25"/>
    <row r="1779" s="69" customFormat="1" x14ac:dyDescent="0.25"/>
    <row r="1780" s="69" customFormat="1" x14ac:dyDescent="0.25"/>
    <row r="1781" s="69" customFormat="1" x14ac:dyDescent="0.25"/>
    <row r="1782" s="69" customFormat="1" x14ac:dyDescent="0.25"/>
    <row r="1783" s="69" customFormat="1" x14ac:dyDescent="0.25"/>
    <row r="1784" s="69" customFormat="1" x14ac:dyDescent="0.25"/>
    <row r="1785" s="69" customFormat="1" x14ac:dyDescent="0.25"/>
    <row r="1786" s="69" customFormat="1" x14ac:dyDescent="0.25"/>
    <row r="1787" s="69" customFormat="1" x14ac:dyDescent="0.25"/>
    <row r="1788" s="69" customFormat="1" x14ac:dyDescent="0.25"/>
    <row r="1789" s="69" customFormat="1" x14ac:dyDescent="0.25"/>
    <row r="1790" s="69" customFormat="1" x14ac:dyDescent="0.25"/>
    <row r="1791" s="69" customFormat="1" x14ac:dyDescent="0.25"/>
    <row r="1792" s="69" customFormat="1" x14ac:dyDescent="0.25"/>
    <row r="1793" s="69" customFormat="1" x14ac:dyDescent="0.25"/>
    <row r="1794" s="69" customFormat="1" x14ac:dyDescent="0.25"/>
    <row r="1795" s="69" customFormat="1" x14ac:dyDescent="0.25"/>
    <row r="1796" s="69" customFormat="1" x14ac:dyDescent="0.25"/>
    <row r="1797" s="69" customFormat="1" x14ac:dyDescent="0.25"/>
    <row r="1798" s="69" customFormat="1" x14ac:dyDescent="0.25"/>
    <row r="1799" s="69" customFormat="1" x14ac:dyDescent="0.25"/>
    <row r="1800" s="69" customFormat="1" x14ac:dyDescent="0.25"/>
    <row r="1801" s="69" customFormat="1" x14ac:dyDescent="0.25"/>
    <row r="1802" s="69" customFormat="1" x14ac:dyDescent="0.25"/>
    <row r="1803" s="69" customFormat="1" x14ac:dyDescent="0.25"/>
    <row r="1804" s="69" customFormat="1" x14ac:dyDescent="0.25"/>
    <row r="1805" s="69" customFormat="1" x14ac:dyDescent="0.25"/>
    <row r="1806" s="69" customFormat="1" x14ac:dyDescent="0.25"/>
    <row r="1807" s="69" customFormat="1" x14ac:dyDescent="0.25"/>
    <row r="1808" s="69" customFormat="1" x14ac:dyDescent="0.25"/>
    <row r="1809" s="69" customFormat="1" x14ac:dyDescent="0.25"/>
    <row r="1810" s="69" customFormat="1" x14ac:dyDescent="0.25"/>
    <row r="1811" s="69" customFormat="1" x14ac:dyDescent="0.25"/>
    <row r="1812" s="69" customFormat="1" x14ac:dyDescent="0.25"/>
    <row r="1813" s="69" customFormat="1" x14ac:dyDescent="0.25"/>
    <row r="1814" s="69" customFormat="1" x14ac:dyDescent="0.25"/>
    <row r="1815" s="69" customFormat="1" x14ac:dyDescent="0.25"/>
    <row r="1816" s="69" customFormat="1" x14ac:dyDescent="0.25"/>
    <row r="1817" s="69" customFormat="1" x14ac:dyDescent="0.25"/>
    <row r="1818" s="69" customFormat="1" x14ac:dyDescent="0.25"/>
    <row r="1819" s="69" customFormat="1" x14ac:dyDescent="0.25"/>
    <row r="1820" s="69" customFormat="1" x14ac:dyDescent="0.25"/>
    <row r="1821" s="69" customFormat="1" x14ac:dyDescent="0.25"/>
    <row r="1822" s="69" customFormat="1" x14ac:dyDescent="0.25"/>
    <row r="1823" s="69" customFormat="1" x14ac:dyDescent="0.25"/>
    <row r="1824" s="69" customFormat="1" x14ac:dyDescent="0.25"/>
    <row r="1825" s="69" customFormat="1" x14ac:dyDescent="0.25"/>
    <row r="1826" s="69" customFormat="1" x14ac:dyDescent="0.25"/>
    <row r="1827" s="69" customFormat="1" x14ac:dyDescent="0.25"/>
    <row r="1828" s="69" customFormat="1" x14ac:dyDescent="0.25"/>
    <row r="1829" s="69" customFormat="1" x14ac:dyDescent="0.25"/>
    <row r="1830" s="69" customFormat="1" x14ac:dyDescent="0.25"/>
    <row r="1831" s="69" customFormat="1" x14ac:dyDescent="0.25"/>
    <row r="1832" s="69" customFormat="1" x14ac:dyDescent="0.25"/>
    <row r="1833" s="69" customFormat="1" x14ac:dyDescent="0.25"/>
    <row r="1834" s="69" customFormat="1" x14ac:dyDescent="0.25"/>
    <row r="1835" s="69" customFormat="1" x14ac:dyDescent="0.25"/>
    <row r="1836" s="69" customFormat="1" x14ac:dyDescent="0.25"/>
    <row r="1837" s="69" customFormat="1" x14ac:dyDescent="0.25"/>
    <row r="1838" s="69" customFormat="1" x14ac:dyDescent="0.25"/>
    <row r="1839" s="69" customFormat="1" x14ac:dyDescent="0.25"/>
    <row r="1840" s="69" customFormat="1" x14ac:dyDescent="0.25"/>
    <row r="1841" s="69" customFormat="1" x14ac:dyDescent="0.25"/>
    <row r="1842" s="69" customFormat="1" x14ac:dyDescent="0.25"/>
    <row r="1843" s="69" customFormat="1" x14ac:dyDescent="0.25"/>
    <row r="1844" s="69" customFormat="1" x14ac:dyDescent="0.25"/>
    <row r="1845" s="69" customFormat="1" x14ac:dyDescent="0.25"/>
    <row r="1846" s="69" customFormat="1" x14ac:dyDescent="0.25"/>
    <row r="1847" s="69" customFormat="1" x14ac:dyDescent="0.25"/>
    <row r="1848" s="69" customFormat="1" x14ac:dyDescent="0.25"/>
    <row r="1849" s="69" customFormat="1" x14ac:dyDescent="0.25"/>
    <row r="1850" s="69" customFormat="1" x14ac:dyDescent="0.25"/>
    <row r="1851" s="69" customFormat="1" x14ac:dyDescent="0.25"/>
    <row r="1852" s="69" customFormat="1" x14ac:dyDescent="0.25"/>
    <row r="1853" s="69" customFormat="1" x14ac:dyDescent="0.25"/>
    <row r="1854" s="69" customFormat="1" x14ac:dyDescent="0.25"/>
    <row r="1855" s="69" customFormat="1" x14ac:dyDescent="0.25"/>
    <row r="1856" s="69" customFormat="1" x14ac:dyDescent="0.25"/>
    <row r="1857" s="69" customFormat="1" x14ac:dyDescent="0.25"/>
    <row r="1858" s="69" customFormat="1" x14ac:dyDescent="0.25"/>
    <row r="1859" s="69" customFormat="1" x14ac:dyDescent="0.25"/>
    <row r="1860" s="69" customFormat="1" x14ac:dyDescent="0.25"/>
    <row r="1861" s="69" customFormat="1" x14ac:dyDescent="0.25"/>
    <row r="1862" s="69" customFormat="1" x14ac:dyDescent="0.25"/>
    <row r="1863" s="69" customFormat="1" x14ac:dyDescent="0.25"/>
    <row r="1864" s="69" customFormat="1" x14ac:dyDescent="0.25"/>
    <row r="1865" s="69" customFormat="1" x14ac:dyDescent="0.25"/>
    <row r="1866" s="69" customFormat="1" x14ac:dyDescent="0.25"/>
    <row r="1867" s="69" customFormat="1" x14ac:dyDescent="0.25"/>
    <row r="1868" s="69" customFormat="1" x14ac:dyDescent="0.25"/>
    <row r="1869" s="69" customFormat="1" x14ac:dyDescent="0.25"/>
    <row r="1870" s="69" customFormat="1" x14ac:dyDescent="0.25"/>
    <row r="1871" s="69" customFormat="1" x14ac:dyDescent="0.25"/>
    <row r="1872" s="69" customFormat="1" x14ac:dyDescent="0.25"/>
    <row r="1873" s="69" customFormat="1" x14ac:dyDescent="0.25"/>
    <row r="1874" s="69" customFormat="1" x14ac:dyDescent="0.25"/>
    <row r="1875" s="69" customFormat="1" x14ac:dyDescent="0.25"/>
    <row r="1876" s="69" customFormat="1" x14ac:dyDescent="0.25"/>
    <row r="1877" s="69" customFormat="1" x14ac:dyDescent="0.25"/>
    <row r="1878" s="69" customFormat="1" x14ac:dyDescent="0.25"/>
    <row r="1879" s="69" customFormat="1" x14ac:dyDescent="0.25"/>
    <row r="1880" s="69" customFormat="1" x14ac:dyDescent="0.25"/>
    <row r="1881" s="69" customFormat="1" x14ac:dyDescent="0.25"/>
    <row r="1882" s="69" customFormat="1" x14ac:dyDescent="0.25"/>
    <row r="1883" s="69" customFormat="1" x14ac:dyDescent="0.25"/>
    <row r="1884" s="69" customFormat="1" x14ac:dyDescent="0.25"/>
    <row r="1885" s="69" customFormat="1" x14ac:dyDescent="0.25"/>
    <row r="1886" s="69" customFormat="1" x14ac:dyDescent="0.25"/>
    <row r="1887" s="69" customFormat="1" x14ac:dyDescent="0.25"/>
    <row r="1888" s="69" customFormat="1" x14ac:dyDescent="0.25"/>
    <row r="1889" s="69" customFormat="1" x14ac:dyDescent="0.25"/>
    <row r="1890" s="69" customFormat="1" x14ac:dyDescent="0.25"/>
    <row r="1891" s="69" customFormat="1" x14ac:dyDescent="0.25"/>
    <row r="1892" s="69" customFormat="1" x14ac:dyDescent="0.25"/>
    <row r="1893" s="69" customFormat="1" x14ac:dyDescent="0.25"/>
    <row r="1894" s="69" customFormat="1" x14ac:dyDescent="0.25"/>
    <row r="1895" s="69" customFormat="1" x14ac:dyDescent="0.25"/>
    <row r="1896" s="69" customFormat="1" x14ac:dyDescent="0.25"/>
    <row r="1897" s="69" customFormat="1" x14ac:dyDescent="0.25"/>
    <row r="1898" s="69" customFormat="1" x14ac:dyDescent="0.25"/>
    <row r="1899" s="69" customFormat="1" x14ac:dyDescent="0.25"/>
    <row r="1900" s="69" customFormat="1" x14ac:dyDescent="0.25"/>
    <row r="1901" s="69" customFormat="1" x14ac:dyDescent="0.25"/>
    <row r="1902" s="69" customFormat="1" x14ac:dyDescent="0.25"/>
    <row r="1903" s="69" customFormat="1" x14ac:dyDescent="0.25"/>
    <row r="1904" s="69" customFormat="1" x14ac:dyDescent="0.25"/>
    <row r="1905" s="69" customFormat="1" x14ac:dyDescent="0.25"/>
    <row r="1906" s="69" customFormat="1" x14ac:dyDescent="0.25"/>
    <row r="1907" s="69" customFormat="1" x14ac:dyDescent="0.25"/>
    <row r="1908" s="69" customFormat="1" x14ac:dyDescent="0.25"/>
    <row r="1909" s="69" customFormat="1" x14ac:dyDescent="0.25"/>
    <row r="1910" s="69" customFormat="1" x14ac:dyDescent="0.25"/>
    <row r="1911" s="69" customFormat="1" x14ac:dyDescent="0.25"/>
    <row r="1912" s="69" customFormat="1" x14ac:dyDescent="0.25"/>
    <row r="1913" s="69" customFormat="1" x14ac:dyDescent="0.25"/>
    <row r="1914" s="69" customFormat="1" x14ac:dyDescent="0.25"/>
    <row r="1915" s="69" customFormat="1" x14ac:dyDescent="0.25"/>
    <row r="1916" s="69" customFormat="1" x14ac:dyDescent="0.25"/>
    <row r="1917" s="69" customFormat="1" x14ac:dyDescent="0.25"/>
    <row r="1918" s="69" customFormat="1" x14ac:dyDescent="0.25"/>
    <row r="1919" s="69" customFormat="1" x14ac:dyDescent="0.25"/>
    <row r="1920" s="69" customFormat="1" x14ac:dyDescent="0.25"/>
    <row r="1921" s="69" customFormat="1" x14ac:dyDescent="0.25"/>
    <row r="1922" s="69" customFormat="1" x14ac:dyDescent="0.25"/>
    <row r="1923" s="69" customFormat="1" x14ac:dyDescent="0.25"/>
    <row r="1924" s="69" customFormat="1" x14ac:dyDescent="0.25"/>
    <row r="1925" s="69" customFormat="1" x14ac:dyDescent="0.25"/>
    <row r="1926" s="69" customFormat="1" x14ac:dyDescent="0.25"/>
    <row r="1927" s="69" customFormat="1" x14ac:dyDescent="0.25"/>
    <row r="1928" s="69" customFormat="1" x14ac:dyDescent="0.25"/>
    <row r="1929" s="69" customFormat="1" x14ac:dyDescent="0.25"/>
    <row r="1930" s="69" customFormat="1" x14ac:dyDescent="0.25"/>
    <row r="1931" s="69" customFormat="1" x14ac:dyDescent="0.25"/>
    <row r="1932" s="69" customFormat="1" x14ac:dyDescent="0.25"/>
    <row r="1933" s="69" customFormat="1" x14ac:dyDescent="0.25"/>
    <row r="1934" s="69" customFormat="1" x14ac:dyDescent="0.25"/>
    <row r="1935" s="69" customFormat="1" x14ac:dyDescent="0.25"/>
    <row r="1936" s="69" customFormat="1" x14ac:dyDescent="0.25"/>
    <row r="1937" s="69" customFormat="1" x14ac:dyDescent="0.25"/>
    <row r="1938" s="69" customFormat="1" x14ac:dyDescent="0.25"/>
    <row r="1939" s="69" customFormat="1" x14ac:dyDescent="0.25"/>
    <row r="1940" s="69" customFormat="1" x14ac:dyDescent="0.25"/>
    <row r="1941" s="69" customFormat="1" x14ac:dyDescent="0.25"/>
    <row r="1942" s="69" customFormat="1" x14ac:dyDescent="0.25"/>
    <row r="1943" s="69" customFormat="1" x14ac:dyDescent="0.25"/>
    <row r="1944" s="69" customFormat="1" x14ac:dyDescent="0.25"/>
    <row r="1945" s="69" customFormat="1" x14ac:dyDescent="0.25"/>
    <row r="1946" s="69" customFormat="1" x14ac:dyDescent="0.25"/>
    <row r="1947" s="69" customFormat="1" x14ac:dyDescent="0.25"/>
    <row r="1948" s="69" customFormat="1" x14ac:dyDescent="0.25"/>
    <row r="1949" s="69" customFormat="1" x14ac:dyDescent="0.25"/>
    <row r="1950" s="69" customFormat="1" x14ac:dyDescent="0.25"/>
    <row r="1951" s="69" customFormat="1" x14ac:dyDescent="0.25"/>
    <row r="1952" s="69" customFormat="1" x14ac:dyDescent="0.25"/>
    <row r="1953" s="69" customFormat="1" x14ac:dyDescent="0.25"/>
    <row r="1954" s="69" customFormat="1" x14ac:dyDescent="0.25"/>
    <row r="1955" s="69" customFormat="1" x14ac:dyDescent="0.25"/>
    <row r="1956" s="69" customFormat="1" x14ac:dyDescent="0.25"/>
    <row r="1957" s="69" customFormat="1" x14ac:dyDescent="0.25"/>
    <row r="1958" s="69" customFormat="1" x14ac:dyDescent="0.25"/>
    <row r="1959" s="69" customFormat="1" x14ac:dyDescent="0.25"/>
    <row r="1960" s="69" customFormat="1" x14ac:dyDescent="0.25"/>
    <row r="1961" s="69" customFormat="1" x14ac:dyDescent="0.25"/>
    <row r="1962" s="69" customFormat="1" x14ac:dyDescent="0.25"/>
    <row r="1963" s="69" customFormat="1" x14ac:dyDescent="0.25"/>
    <row r="1964" s="69" customFormat="1" x14ac:dyDescent="0.25"/>
    <row r="1965" s="69" customFormat="1" x14ac:dyDescent="0.25"/>
    <row r="1966" s="69" customFormat="1" x14ac:dyDescent="0.25"/>
    <row r="1967" s="69" customFormat="1" x14ac:dyDescent="0.25"/>
    <row r="1968" s="69" customFormat="1" x14ac:dyDescent="0.25"/>
    <row r="1969" s="69" customFormat="1" x14ac:dyDescent="0.25"/>
    <row r="1970" s="69" customFormat="1" x14ac:dyDescent="0.25"/>
    <row r="1971" s="69" customFormat="1" x14ac:dyDescent="0.25"/>
    <row r="1972" s="69" customFormat="1" x14ac:dyDescent="0.25"/>
    <row r="1973" s="69" customFormat="1" x14ac:dyDescent="0.25"/>
    <row r="1974" s="69" customFormat="1" x14ac:dyDescent="0.25"/>
    <row r="1975" s="69" customFormat="1" x14ac:dyDescent="0.25"/>
    <row r="1976" s="69" customFormat="1" x14ac:dyDescent="0.25"/>
    <row r="1977" s="69" customFormat="1" x14ac:dyDescent="0.25"/>
    <row r="1978" s="69" customFormat="1" x14ac:dyDescent="0.25"/>
    <row r="1979" s="69" customFormat="1" x14ac:dyDescent="0.25"/>
    <row r="1980" s="69" customFormat="1" x14ac:dyDescent="0.25"/>
    <row r="1981" s="69" customFormat="1" x14ac:dyDescent="0.25"/>
    <row r="1982" s="69" customFormat="1" x14ac:dyDescent="0.25"/>
    <row r="1983" s="69" customFormat="1" x14ac:dyDescent="0.25"/>
    <row r="1984" s="69" customFormat="1" x14ac:dyDescent="0.25"/>
    <row r="1985" s="69" customFormat="1" x14ac:dyDescent="0.25"/>
    <row r="1986" s="69" customFormat="1" x14ac:dyDescent="0.25"/>
    <row r="1987" s="69" customFormat="1" x14ac:dyDescent="0.25"/>
    <row r="1988" s="69" customFormat="1" x14ac:dyDescent="0.25"/>
    <row r="1989" s="69" customFormat="1" x14ac:dyDescent="0.25"/>
    <row r="1990" s="69" customFormat="1" x14ac:dyDescent="0.25"/>
    <row r="1991" s="69" customFormat="1" x14ac:dyDescent="0.25"/>
    <row r="1992" s="69" customFormat="1" x14ac:dyDescent="0.25"/>
    <row r="1993" s="69" customFormat="1" x14ac:dyDescent="0.25"/>
    <row r="1994" s="69" customFormat="1" x14ac:dyDescent="0.25"/>
  </sheetData>
  <mergeCells count="3">
    <mergeCell ref="A2:E2"/>
    <mergeCell ref="A3:E3"/>
    <mergeCell ref="A1:E1"/>
  </mergeCells>
  <pageMargins left="0.7" right="0.7" top="0.75" bottom="0.75" header="0.3" footer="0.3"/>
  <pageSetup paperSize="9" scale="56" fitToHeight="0" orientation="portrait" r:id="rId1"/>
  <ignoredErrors>
    <ignoredError sqref="C171 C7 E171 D214:E214 E7 D71 D82" formula="1"/>
    <ignoredError sqref="A203:A204 A211:A212 A208:A209 A114 A1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OPĆI DIO</vt:lpstr>
      <vt:lpstr>PLAN PRIHODA</vt:lpstr>
      <vt:lpstr>IZVORI FINANCIRANJA</vt:lpstr>
      <vt:lpstr>PLAN RASHODA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Marincel Borković</dc:creator>
  <cp:lastModifiedBy>Tatjana Marincel Borković</cp:lastModifiedBy>
  <cp:lastPrinted>2023-06-20T10:33:04Z</cp:lastPrinted>
  <dcterms:created xsi:type="dcterms:W3CDTF">2021-12-11T11:52:05Z</dcterms:created>
  <dcterms:modified xsi:type="dcterms:W3CDTF">2023-06-20T15:53:37Z</dcterms:modified>
</cp:coreProperties>
</file>